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勝又優子\○総務室\【様式変更関係】\修繕請求書等様式変更\20240808公開\"/>
    </mc:Choice>
  </mc:AlternateContent>
  <xr:revisionPtr revIDLastSave="0" documentId="13_ncr:1_{ED1B3A1B-3D40-46AF-BCF2-C924C1ABCEFB}" xr6:coauthVersionLast="47" xr6:coauthVersionMax="47" xr10:uidLastSave="{00000000-0000-0000-0000-000000000000}"/>
  <bookViews>
    <workbookView xWindow="180" yWindow="2805" windowWidth="20325" windowHeight="11430" tabRatio="780" xr2:uid="{1C0876BB-7BEE-4956-AED7-6A970D6F4F69}"/>
  </bookViews>
  <sheets>
    <sheet name="必ずお読みください" sheetId="22" r:id="rId1"/>
    <sheet name="入力例" sheetId="28" r:id="rId2"/>
    <sheet name="入力用" sheetId="16" r:id="rId3"/>
    <sheet name="①見積書" sheetId="17" r:id="rId4"/>
    <sheet name="②完了届" sheetId="18" r:id="rId5"/>
    <sheet name="③請求書" sheetId="19" r:id="rId6"/>
    <sheet name="手書用" sheetId="24" r:id="rId7"/>
  </sheets>
  <definedNames>
    <definedName name="_xlnm.Print_Area" localSheetId="3">①見積書!$A$1:$M$41</definedName>
    <definedName name="_xlnm.Print_Area" localSheetId="4">②完了届!$A$1:$M$40</definedName>
    <definedName name="_xlnm.Print_Area" localSheetId="5">③請求書!$A$1:$M$40</definedName>
    <definedName name="_xlnm.Print_Area" localSheetId="6">手書用!$A$1:$M$121</definedName>
    <definedName name="入力セル" localSheetId="1">入力例!$F$4,入力例!$F$5,入力例!$K$5,入力例!$F$6,入力例!$F$7,入力例!$B$13:$H$24,入力例!$K$13:$M$24,入力例!$E$31:$G$33</definedName>
    <definedName name="入力セル">入力用!$F$4,入力用!$F$5,入力用!$K$5,入力用!$F$6,入力用!$F$7,入力用!$B$13:$H$24,入力用!$K$13:$M$24,入力用!$E$31:$G$33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6" l="1"/>
  <c r="I23" i="16"/>
  <c r="I22" i="16"/>
  <c r="I21" i="16"/>
  <c r="I20" i="16"/>
  <c r="I19" i="16"/>
  <c r="I18" i="16"/>
  <c r="I17" i="16"/>
  <c r="I16" i="16"/>
  <c r="I15" i="16"/>
  <c r="I14" i="16"/>
  <c r="I13" i="16"/>
  <c r="D15" i="17"/>
  <c r="D16" i="17"/>
  <c r="D17" i="17"/>
  <c r="D18" i="17"/>
  <c r="D19" i="17"/>
  <c r="D20" i="17"/>
  <c r="D21" i="17"/>
  <c r="D22" i="17"/>
  <c r="D23" i="17"/>
  <c r="D24" i="17"/>
  <c r="D25" i="17"/>
  <c r="D14" i="17"/>
  <c r="J85" i="24"/>
  <c r="E113" i="24"/>
  <c r="I25" i="28" l="1"/>
  <c r="I24" i="28"/>
  <c r="I23" i="28"/>
  <c r="I22" i="28"/>
  <c r="I21" i="28"/>
  <c r="I20" i="28"/>
  <c r="I19" i="28"/>
  <c r="I18" i="28"/>
  <c r="I17" i="28"/>
  <c r="I16" i="28"/>
  <c r="I15" i="28"/>
  <c r="I14" i="28"/>
  <c r="I13" i="28"/>
  <c r="C11" i="18"/>
  <c r="C10" i="18"/>
  <c r="C9" i="18"/>
  <c r="C11" i="17"/>
  <c r="C10" i="17"/>
  <c r="I26" i="28" l="1"/>
  <c r="I27" i="28" s="1"/>
  <c r="L29" i="19"/>
  <c r="L5" i="18"/>
  <c r="I29" i="19"/>
  <c r="I5" i="18"/>
  <c r="I25" i="16"/>
  <c r="F25" i="17"/>
  <c r="F24" i="17"/>
  <c r="F23" i="17"/>
  <c r="F22" i="17"/>
  <c r="F21" i="17"/>
  <c r="F20" i="17"/>
  <c r="F19" i="17"/>
  <c r="F18" i="17"/>
  <c r="F17" i="17"/>
  <c r="F15" i="17"/>
  <c r="F14" i="17"/>
  <c r="F16" i="17"/>
  <c r="I28" i="28" l="1"/>
  <c r="I26" i="16"/>
  <c r="I27" i="16" s="1"/>
  <c r="E15" i="17"/>
  <c r="E16" i="17"/>
  <c r="E17" i="17"/>
  <c r="E18" i="17"/>
  <c r="E19" i="17"/>
  <c r="E20" i="17"/>
  <c r="E21" i="17"/>
  <c r="E22" i="17"/>
  <c r="E23" i="17"/>
  <c r="E24" i="17"/>
  <c r="E25" i="17"/>
  <c r="I28" i="16" l="1"/>
  <c r="C9" i="17"/>
  <c r="C8" i="17"/>
  <c r="L5" i="17"/>
  <c r="I5" i="17"/>
  <c r="D5" i="17"/>
  <c r="E14" i="17"/>
  <c r="A14" i="17"/>
  <c r="A15" i="17"/>
  <c r="K25" i="17" l="1"/>
  <c r="K23" i="17"/>
  <c r="K24" i="17"/>
  <c r="A23" i="17"/>
  <c r="A24" i="17"/>
  <c r="A25" i="17"/>
  <c r="J70" i="24"/>
  <c r="J31" i="24"/>
  <c r="H18" i="17"/>
  <c r="H22" i="17"/>
  <c r="H14" i="17" l="1"/>
  <c r="H23" i="17"/>
  <c r="H19" i="17"/>
  <c r="H25" i="17"/>
  <c r="H21" i="17"/>
  <c r="H17" i="17"/>
  <c r="H24" i="17"/>
  <c r="H20" i="17"/>
  <c r="H16" i="17"/>
  <c r="H15" i="17"/>
  <c r="D40" i="19"/>
  <c r="D39" i="19"/>
  <c r="E37" i="19"/>
  <c r="E36" i="19"/>
  <c r="H35" i="19"/>
  <c r="F35" i="19"/>
  <c r="H34" i="19"/>
  <c r="E34" i="19"/>
  <c r="J5" i="19"/>
  <c r="H12" i="19"/>
  <c r="E32" i="19"/>
  <c r="J31" i="17"/>
  <c r="J29" i="18"/>
  <c r="E30" i="19"/>
  <c r="J29" i="19"/>
  <c r="E29" i="19"/>
  <c r="F28" i="19"/>
  <c r="H13" i="19"/>
  <c r="H11" i="19"/>
  <c r="D40" i="18"/>
  <c r="D39" i="18"/>
  <c r="H10" i="19"/>
  <c r="C8" i="18"/>
  <c r="G6" i="18"/>
  <c r="J5" i="18"/>
  <c r="D5" i="18"/>
  <c r="E4" i="18"/>
  <c r="H33" i="18"/>
  <c r="E33" i="18"/>
  <c r="E32" i="18"/>
  <c r="E31" i="18"/>
  <c r="D41" i="17"/>
  <c r="D40" i="17"/>
  <c r="H35" i="17"/>
  <c r="E35" i="17"/>
  <c r="E34" i="17"/>
  <c r="E33" i="17"/>
  <c r="K15" i="17"/>
  <c r="K16" i="17"/>
  <c r="K17" i="17"/>
  <c r="K18" i="17"/>
  <c r="K19" i="17"/>
  <c r="K20" i="17"/>
  <c r="K21" i="17"/>
  <c r="K22" i="17"/>
  <c r="K14" i="17"/>
  <c r="A16" i="17"/>
  <c r="A17" i="17"/>
  <c r="A18" i="17"/>
  <c r="A19" i="17"/>
  <c r="A20" i="17"/>
  <c r="A21" i="17"/>
  <c r="A22" i="17"/>
  <c r="G6" i="17"/>
  <c r="J5" i="17"/>
  <c r="E4" i="17"/>
  <c r="H14" i="18" l="1"/>
  <c r="J22" i="19" l="1"/>
  <c r="H26" i="17"/>
  <c r="A14" i="18"/>
  <c r="K14" i="18"/>
  <c r="G22" i="19"/>
  <c r="D14" i="18"/>
  <c r="A15" i="18"/>
  <c r="I22" i="19"/>
  <c r="E15" i="18"/>
  <c r="E14" i="18"/>
  <c r="D15" i="18"/>
  <c r="G23" i="19"/>
  <c r="J23" i="19" l="1"/>
  <c r="H15" i="18"/>
  <c r="H27" i="17"/>
  <c r="J24" i="19" l="1"/>
  <c r="H22" i="18"/>
  <c r="H28" i="17"/>
  <c r="K20" i="19" l="1"/>
  <c r="J20" i="19" s="1"/>
  <c r="I20" i="19" s="1"/>
  <c r="H20" i="19" s="1"/>
  <c r="G20" i="19" s="1"/>
  <c r="F20" i="19" s="1"/>
  <c r="E20" i="19" s="1"/>
  <c r="D20" i="19" s="1"/>
  <c r="H29" i="17"/>
  <c r="H23" i="18"/>
</calcChain>
</file>

<file path=xl/sharedStrings.xml><?xml version="1.0" encoding="utf-8"?>
<sst xmlns="http://schemas.openxmlformats.org/spreadsheetml/2006/main" count="471" uniqueCount="199">
  <si>
    <t>団地名</t>
    <rPh sb="0" eb="2">
      <t>ダンチ</t>
    </rPh>
    <rPh sb="2" eb="3">
      <t>メイ</t>
    </rPh>
    <phoneticPr fontId="1"/>
  </si>
  <si>
    <t>号棟</t>
    <rPh sb="0" eb="2">
      <t>ゴウトウ</t>
    </rPh>
    <phoneticPr fontId="1"/>
  </si>
  <si>
    <t>号室</t>
    <rPh sb="0" eb="2">
      <t>ゴウシツ</t>
    </rPh>
    <phoneticPr fontId="1"/>
  </si>
  <si>
    <t>入居者氏名</t>
    <rPh sb="0" eb="3">
      <t>ニュウキョシャ</t>
    </rPh>
    <rPh sb="3" eb="5">
      <t>シメイ</t>
    </rPh>
    <phoneticPr fontId="1"/>
  </si>
  <si>
    <t>修　繕　内　容</t>
    <rPh sb="0" eb="1">
      <t>オサム</t>
    </rPh>
    <rPh sb="2" eb="3">
      <t>ゼン</t>
    </rPh>
    <rPh sb="4" eb="5">
      <t>ナイ</t>
    </rPh>
    <rPh sb="6" eb="7">
      <t>カタチ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</si>
  <si>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</si>
  <si>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</si>
  <si>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工 事 種 類</t>
    <rPh sb="0" eb="1">
      <t>コウ</t>
    </rPh>
    <rPh sb="2" eb="3">
      <t>コト</t>
    </rPh>
    <rPh sb="4" eb="5">
      <t>シュ</t>
    </rPh>
    <rPh sb="6" eb="7">
      <t>タグイ</t>
    </rPh>
    <phoneticPr fontId="1"/>
  </si>
  <si>
    <t>数 量</t>
    <rPh sb="0" eb="1">
      <t>スウ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</si>
  <si>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</si>
  <si>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</si>
  <si>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</si>
  <si>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</si>
  <si>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</si>
  <si>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　上記の修繕工事を見積りましたので、ご報告します。</t>
    <rPh sb="1" eb="3">
      <t>ジョウキ</t>
    </rPh>
    <rPh sb="4" eb="6">
      <t>シュウゼン</t>
    </rPh>
    <rPh sb="6" eb="8">
      <t>コウジ</t>
    </rPh>
    <rPh sb="9" eb="11">
      <t>ミツモ</t>
    </rPh>
    <rPh sb="19" eb="21">
      <t>ホウコク</t>
    </rPh>
    <phoneticPr fontId="1"/>
  </si>
  <si>
    <t>施工業者</t>
    <rPh sb="0" eb="2">
      <t>セコウ</t>
    </rPh>
    <rPh sb="2" eb="4">
      <t>ギョウシャ</t>
    </rPh>
    <phoneticPr fontId="1"/>
  </si>
  <si>
    <t>住　所</t>
    <rPh sb="0" eb="1">
      <t>ジュウ</t>
    </rPh>
    <rPh sb="2" eb="3">
      <t>ショ</t>
    </rPh>
    <phoneticPr fontId="1"/>
  </si>
  <si>
    <t>　一般財団法人　岩手県建築住宅センター</t>
    <rPh sb="1" eb="3">
      <t>イッパン</t>
    </rPh>
    <rPh sb="3" eb="5">
      <t>ザイダン</t>
    </rPh>
    <rPh sb="5" eb="7">
      <t>ホウジン</t>
    </rPh>
    <rPh sb="8" eb="15">
      <t>イワテケンケンチクジュウタク</t>
    </rPh>
    <phoneticPr fontId="1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</si>
  <si>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1"/>
  </si>
  <si>
    <t>発行担当者：</t>
    <rPh sb="0" eb="2">
      <t>ハッコウ</t>
    </rPh>
    <rPh sb="2" eb="3">
      <t>タン</t>
    </rPh>
    <rPh sb="3" eb="4">
      <t>トウ</t>
    </rPh>
    <rPh sb="4" eb="5">
      <t>シャ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</si>
  <si>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</si>
  <si>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修繕工事完了届</t>
    <rPh sb="0" eb="2">
      <t>シュウゼン</t>
    </rPh>
    <rPh sb="2" eb="4">
      <t>コウジ</t>
    </rPh>
    <rPh sb="4" eb="6">
      <t>カンリョウ</t>
    </rPh>
    <rPh sb="6" eb="7">
      <t>トドケ</t>
    </rPh>
    <phoneticPr fontId="1"/>
  </si>
  <si>
    <t>　上記の修繕工事が完了したことを認めます。</t>
    <rPh sb="1" eb="3">
      <t>ジョウキ</t>
    </rPh>
    <rPh sb="4" eb="6">
      <t>シュウゼン</t>
    </rPh>
    <rPh sb="6" eb="8">
      <t>コウジ</t>
    </rPh>
    <rPh sb="9" eb="11">
      <t>カンリョウ</t>
    </rPh>
    <rPh sb="16" eb="17">
      <t>ミト</t>
    </rPh>
    <phoneticPr fontId="1"/>
  </si>
  <si>
    <t>センター係員　氏名</t>
    <rPh sb="4" eb="6">
      <t>カカリイン</t>
    </rPh>
    <rPh sb="7" eb="9">
      <t>シメイ</t>
    </rPh>
    <phoneticPr fontId="1"/>
  </si>
  <si>
    <t>　上記の修繕工事が完了しましたので、ご報告します。</t>
    <rPh sb="1" eb="3">
      <t>ジョウキ</t>
    </rPh>
    <rPh sb="4" eb="6">
      <t>シュウゼン</t>
    </rPh>
    <rPh sb="6" eb="8">
      <t>コウジ</t>
    </rPh>
    <rPh sb="9" eb="11">
      <t>カンリョウ</t>
    </rPh>
    <rPh sb="19" eb="21">
      <t>ホウコク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</si>
  <si>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</si>
  <si>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請負者</t>
    <rPh sb="0" eb="2">
      <t>ウケオイ</t>
    </rPh>
    <rPh sb="2" eb="3">
      <t>シャ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</si>
  <si>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</si>
  <si>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登録番号</t>
    <rPh sb="0" eb="4">
      <t>トウロクバンゴウ</t>
    </rPh>
    <phoneticPr fontId="1"/>
  </si>
  <si>
    <t>下記のとおり請負金を支払ってください。</t>
    <rPh sb="0" eb="2">
      <t>カキ</t>
    </rPh>
    <rPh sb="6" eb="8">
      <t>ウケオイ</t>
    </rPh>
    <rPh sb="8" eb="9">
      <t>キン</t>
    </rPh>
    <rPh sb="10" eb="12">
      <t>シハラ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</si>
  <si>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</si>
  <si>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</si>
  <si>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</si>
  <si>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</si>
  <si>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</si>
  <si>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</si>
  <si>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内訳</t>
    <rPh sb="0" eb="2">
      <t>ウチワケ</t>
    </rPh>
    <phoneticPr fontId="1"/>
  </si>
  <si>
    <t>ただし、下記工事の請負金</t>
    <rPh sb="4" eb="6">
      <t>カキ</t>
    </rPh>
    <rPh sb="6" eb="8">
      <t>コウジ</t>
    </rPh>
    <rPh sb="9" eb="11">
      <t>ウケオイ</t>
    </rPh>
    <rPh sb="11" eb="12">
      <t>キン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</si>
  <si>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</si>
  <si>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</si>
  <si>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</si>
  <si>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</si>
  <si>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３．工事完了日</t>
    <rPh sb="2" eb="4">
      <t>コウジ</t>
    </rPh>
    <rPh sb="4" eb="7">
      <t>カンリョウビ</t>
    </rPh>
    <phoneticPr fontId="1"/>
  </si>
  <si>
    <t>10％課税対象</t>
    <rPh sb="3" eb="7">
      <t>カゼイタイショウ</t>
    </rPh>
    <phoneticPr fontId="1"/>
  </si>
  <si>
    <t>小　計（10％課税対象）</t>
    <rPh sb="0" eb="1">
      <t>コ</t>
    </rPh>
    <rPh sb="2" eb="3">
      <t>ケイ</t>
    </rPh>
    <rPh sb="7" eb="11">
      <t>カゼイタイショウ</t>
    </rPh>
    <phoneticPr fontId="1"/>
  </si>
  <si>
    <t>フ　リ　ガ　ナ</t>
    <phoneticPr fontId="1"/>
  </si>
  <si>
    <t>消費税（10％）</t>
    <rPh sb="0" eb="1">
      <t>ショウ</t>
    </rPh>
    <rPh sb="1" eb="2">
      <t>ヒ</t>
    </rPh>
    <rPh sb="2" eb="3">
      <t>ゼイ</t>
    </rPh>
    <phoneticPr fontId="1"/>
  </si>
  <si>
    <t>１．団　地　名</t>
    <rPh sb="2" eb="3">
      <t>ダン</t>
    </rPh>
    <rPh sb="4" eb="5">
      <t>チ</t>
    </rPh>
    <rPh sb="6" eb="7">
      <t>メイ</t>
    </rPh>
    <phoneticPr fontId="1"/>
  </si>
  <si>
    <t>２．工　事　名</t>
    <rPh sb="2" eb="3">
      <t>コウ</t>
    </rPh>
    <rPh sb="4" eb="5">
      <t>コト</t>
    </rPh>
    <rPh sb="6" eb="7">
      <t>メイ</t>
    </rPh>
    <phoneticPr fontId="1"/>
  </si>
  <si>
    <t>T0-0000-0000-0000</t>
    <phoneticPr fontId="1"/>
  </si>
  <si>
    <t>0123456</t>
    <phoneticPr fontId="1"/>
  </si>
  <si>
    <t>10％課税対象</t>
    <phoneticPr fontId="1"/>
  </si>
  <si>
    <t>消費税</t>
    <rPh sb="0" eb="3">
      <t>ショウヒゼイ</t>
    </rPh>
    <phoneticPr fontId="1"/>
  </si>
  <si>
    <t>10％</t>
    <phoneticPr fontId="1"/>
  </si>
  <si>
    <t>小　計（非課税対象）</t>
    <phoneticPr fontId="1"/>
  </si>
  <si>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"/>
  </si>
  <si>
    <t>非課税</t>
    <rPh sb="0" eb="3">
      <t>ヒカゼイ</t>
    </rPh>
    <phoneticPr fontId="1"/>
  </si>
  <si>
    <t>　　振　込　先</t>
    <rPh sb="2" eb="3">
      <t>シン</t>
    </rPh>
    <rPh sb="4" eb="5">
      <t>コ</t>
    </rPh>
    <rPh sb="6" eb="7">
      <t>サキ</t>
    </rPh>
    <phoneticPr fontId="1"/>
  </si>
  <si>
    <t>空室</t>
    <rPh sb="0" eb="2">
      <t>クウシツ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</si>
  <si>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</si>
  <si>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</si>
  <si>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</si>
  <si>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↓入力すると、各シートに転記されます↓</t>
    <rPh sb="1" eb="3">
      <t>ニュウリョク</t>
    </rPh>
    <rPh sb="7" eb="8">
      <t>カク</t>
    </rPh>
    <rPh sb="12" eb="14">
      <t>テンキ</t>
    </rPh>
    <phoneticPr fontId="1"/>
  </si>
  <si>
    <t>➡</t>
    <phoneticPr fontId="1"/>
  </si>
  <si>
    <t>請求日</t>
    <rPh sb="0" eb="3">
      <t>セイキュウビ</t>
    </rPh>
    <phoneticPr fontId="1"/>
  </si>
  <si>
    <t>団地名</t>
    <phoneticPr fontId="1"/>
  </si>
  <si>
    <t>！見積書を住宅センター以外の様式で添付する場合！</t>
    <rPh sb="1" eb="4">
      <t>ミツモリショ</t>
    </rPh>
    <rPh sb="5" eb="7">
      <t>ジュウタク</t>
    </rPh>
    <rPh sb="11" eb="13">
      <t>イガイ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</si>
  <si>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！非課税の項目がある場合！</t>
    </r>
    <r>
      <rPr>
        <b/>
        <sz val="11"/>
        <rFont val="游ゴシック"/>
        <family val="3"/>
        <charset val="128"/>
        <scheme val="minor"/>
      </rPr>
      <t/>
    </r>
    <rPh sb="1" eb="4">
      <t>ヒカゼイ</t>
    </rPh>
    <rPh sb="5" eb="7">
      <t>コウモク</t>
    </rPh>
    <rPh sb="10" eb="12">
      <t>バアイ</t>
    </rPh>
    <phoneticPr fontId="1"/>
  </si>
  <si>
    <t>工事種類（内訳）</t>
    <rPh sb="0" eb="1">
      <t>コウ</t>
    </rPh>
    <rPh sb="1" eb="2">
      <t>コト</t>
    </rPh>
    <rPh sb="2" eb="4">
      <t>シュルイ</t>
    </rPh>
    <rPh sb="5" eb="6">
      <t>ウチ</t>
    </rPh>
    <rPh sb="6" eb="7">
      <t>ヤク</t>
    </rPh>
    <phoneticPr fontId="1"/>
  </si>
  <si>
    <t>○○　○○</t>
    <phoneticPr fontId="1"/>
  </si>
  <si>
    <t>代表取締役</t>
    <rPh sb="0" eb="5">
      <t>ダイヒョウトリシマリヤク</t>
    </rPh>
    <phoneticPr fontId="1"/>
  </si>
  <si>
    <t>代表者</t>
    <rPh sb="0" eb="2">
      <t>ダイヒョウ</t>
    </rPh>
    <rPh sb="2" eb="3">
      <t>シャ</t>
    </rPh>
    <phoneticPr fontId="1"/>
  </si>
  <si>
    <t>発行担当者</t>
    <rPh sb="0" eb="5">
      <t>ハッコウタントウシャ</t>
    </rPh>
    <phoneticPr fontId="1"/>
  </si>
  <si>
    <t>社　名</t>
    <rPh sb="0" eb="1">
      <t>シャ</t>
    </rPh>
    <rPh sb="2" eb="3">
      <t>ナ</t>
    </rPh>
    <phoneticPr fontId="1"/>
  </si>
  <si>
    <t>適格請求書発行事業者（インボイス）登録番号</t>
    <rPh sb="0" eb="5">
      <t>テキカクセイキュウショ</t>
    </rPh>
    <rPh sb="5" eb="10">
      <t>ハッコウジギョウシャ</t>
    </rPh>
    <rPh sb="17" eb="21">
      <t>トウロクバンゴウ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</si>
  <si>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</si>
  <si>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</si>
  <si>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</si>
  <si>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</si>
  <si>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口座名義人</t>
    <rPh sb="0" eb="5">
      <t>コウザメイギニン</t>
    </rPh>
    <phoneticPr fontId="1"/>
  </si>
  <si>
    <t>工事場所</t>
    <rPh sb="0" eb="2">
      <t>コウジ</t>
    </rPh>
    <rPh sb="2" eb="4">
      <t>バショ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</si>
  <si>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</si>
  <si>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電話番号</t>
    <rPh sb="0" eb="4">
      <t>デンワバンゴウ</t>
    </rPh>
    <phoneticPr fontId="1"/>
  </si>
  <si>
    <t>小計(非課税対象)</t>
    <phoneticPr fontId="1"/>
  </si>
  <si>
    <t>小計(10％課税対象)</t>
    <rPh sb="0" eb="1">
      <t>コ</t>
    </rPh>
    <rPh sb="1" eb="2">
      <t>ケイ</t>
    </rPh>
    <rPh sb="6" eb="10">
      <t>カゼイタイショウ</t>
    </rPh>
    <phoneticPr fontId="1"/>
  </si>
  <si>
    <t>消費税(10％)</t>
    <rPh sb="0" eb="1">
      <t>ショウ</t>
    </rPh>
    <rPh sb="1" eb="2">
      <t>ヒ</t>
    </rPh>
    <rPh sb="2" eb="3">
      <t>ゼイ</t>
    </rPh>
    <phoneticPr fontId="1"/>
  </si>
  <si>
    <t>　　年　月　日</t>
    <phoneticPr fontId="1"/>
  </si>
  <si>
    <t>完了日</t>
    <rPh sb="0" eb="3">
      <t>カンリョウビ</t>
    </rPh>
    <phoneticPr fontId="1"/>
  </si>
  <si>
    <r>
      <t xml:space="preserve">氏　名
</t>
    </r>
    <r>
      <rPr>
        <sz val="6"/>
        <color theme="1"/>
        <rFont val="游ゴシック"/>
        <family val="3"/>
        <charset val="128"/>
      </rPr>
      <t>(名称及び代表者氏名)</t>
    </r>
    <rPh sb="0" eb="1">
      <t>シ</t>
    </rPh>
    <rPh sb="2" eb="3">
      <t>メイ</t>
    </rPh>
    <rPh sb="5" eb="7">
      <t>メイショウ</t>
    </rPh>
    <rPh sb="7" eb="8">
      <t>オヨ</t>
    </rPh>
    <rPh sb="9" eb="12">
      <t>ダイヒョウシャ</t>
    </rPh>
    <rPh sb="12" eb="14">
      <t>シメイ</t>
    </rPh>
    <phoneticPr fontId="1"/>
  </si>
  <si>
    <t>見積日</t>
    <rPh sb="0" eb="2">
      <t>ミツモリ</t>
    </rPh>
    <rPh sb="2" eb="3">
      <t>ビ</t>
    </rPh>
    <phoneticPr fontId="1"/>
  </si>
  <si>
    <t>⇦</t>
    <phoneticPr fontId="1"/>
  </si>
  <si>
    <r>
      <t>※※※※各情報を</t>
    </r>
    <r>
      <rPr>
        <b/>
        <sz val="16"/>
        <rFont val="游ゴシック"/>
        <family val="3"/>
        <charset val="128"/>
        <scheme val="minor"/>
      </rPr>
      <t>太枠内</t>
    </r>
    <r>
      <rPr>
        <sz val="16"/>
        <color rgb="FFFF0000"/>
        <rFont val="游ゴシック"/>
        <family val="3"/>
        <charset val="128"/>
        <scheme val="minor"/>
      </rPr>
      <t>に入力してください※※※※</t>
    </r>
    <phoneticPr fontId="1"/>
  </si>
  <si>
    <r>
      <rPr>
        <b/>
        <u/>
        <sz val="11"/>
        <rFont val="游ゴシック"/>
        <family val="3"/>
        <charset val="128"/>
        <scheme val="minor"/>
      </rPr>
      <t>完了日以降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カンリョウビ</t>
    </rPh>
    <rPh sb="3" eb="5">
      <t>イコウ</t>
    </rPh>
    <rPh sb="6" eb="8">
      <t>ヒヅケ</t>
    </rPh>
    <phoneticPr fontId="1"/>
  </si>
  <si>
    <r>
      <t>※請求額が</t>
    </r>
    <r>
      <rPr>
        <b/>
        <u/>
        <sz val="11"/>
        <color rgb="FFFF0000"/>
        <rFont val="游ゴシック"/>
        <family val="3"/>
        <charset val="128"/>
        <scheme val="minor"/>
      </rPr>
      <t>50万円以上</t>
    </r>
    <r>
      <rPr>
        <b/>
        <u/>
        <sz val="11"/>
        <color theme="1"/>
        <rFont val="游ゴシック"/>
        <family val="3"/>
        <charset val="128"/>
        <scheme val="minor"/>
      </rPr>
      <t>となる場合は事前にご連絡ください</t>
    </r>
    <r>
      <rPr>
        <b/>
        <sz val="11"/>
        <color theme="1"/>
        <rFont val="游ゴシック"/>
        <family val="3"/>
        <charset val="128"/>
        <scheme val="minor"/>
      </rPr>
      <t>。</t>
    </r>
    <rPh sb="1" eb="4">
      <t>セイキュウガク</t>
    </rPh>
    <rPh sb="7" eb="11">
      <t>マンエンイジョウ</t>
    </rPh>
    <rPh sb="14" eb="16">
      <t>バアイ</t>
    </rPh>
    <rPh sb="17" eb="19">
      <t>ジゼン</t>
    </rPh>
    <rPh sb="21" eb="23">
      <t>レンラク</t>
    </rPh>
    <phoneticPr fontId="1"/>
  </si>
  <si>
    <t>1⃣発注内容</t>
    <rPh sb="2" eb="3">
      <t>ハッ</t>
    </rPh>
    <rPh sb="3" eb="4">
      <t>チュウ</t>
    </rPh>
    <rPh sb="4" eb="5">
      <t>ウチ</t>
    </rPh>
    <rPh sb="5" eb="6">
      <t>カタチ</t>
    </rPh>
    <phoneticPr fontId="1"/>
  </si>
  <si>
    <t>2⃣見積金額（請求金額）</t>
    <rPh sb="2" eb="4">
      <t>ミツモリ</t>
    </rPh>
    <rPh sb="4" eb="6">
      <t>キンガク</t>
    </rPh>
    <rPh sb="7" eb="9">
      <t>セイキュウ</t>
    </rPh>
    <rPh sb="9" eb="11">
      <t>キンガク</t>
    </rPh>
    <phoneticPr fontId="1"/>
  </si>
  <si>
    <t>3⃣各書類の日付</t>
    <rPh sb="2" eb="3">
      <t>カク</t>
    </rPh>
    <rPh sb="3" eb="5">
      <t>ショルイ</t>
    </rPh>
    <rPh sb="6" eb="8">
      <t>ヒヅケ</t>
    </rPh>
    <phoneticPr fontId="1"/>
  </si>
  <si>
    <t>4⃣施工業者(請求者)</t>
    <rPh sb="2" eb="4">
      <t>セコウ</t>
    </rPh>
    <rPh sb="4" eb="6">
      <t>ギョウシャ</t>
    </rPh>
    <rPh sb="7" eb="10">
      <t>セイキュウシャ</t>
    </rPh>
    <phoneticPr fontId="1"/>
  </si>
  <si>
    <t>5⃣施工業者(請求者)の振込先口座</t>
    <rPh sb="2" eb="4">
      <t>セコウ</t>
    </rPh>
    <rPh sb="4" eb="6">
      <t>ギョウシャ</t>
    </rPh>
    <rPh sb="7" eb="10">
      <t>セイキュウシャ</t>
    </rPh>
    <rPh sb="12" eb="15">
      <t>フリコミサキ</t>
    </rPh>
    <rPh sb="15" eb="17">
      <t>コウザ</t>
    </rPh>
    <phoneticPr fontId="1"/>
  </si>
  <si>
    <t>①見積書</t>
    <rPh sb="1" eb="4">
      <t>ミツモリショ</t>
    </rPh>
    <phoneticPr fontId="1"/>
  </si>
  <si>
    <t>工事費</t>
  </si>
  <si>
    <t>非課税対象</t>
  </si>
  <si>
    <t>銀行</t>
    <rPh sb="0" eb="2">
      <t>ギンコウ</t>
    </rPh>
    <phoneticPr fontId="1"/>
  </si>
  <si>
    <t>支店</t>
    <rPh sb="0" eb="2">
      <t>シテン</t>
    </rPh>
    <phoneticPr fontId="1"/>
  </si>
  <si>
    <t>当座・普通</t>
    <rPh sb="0" eb="2">
      <t>トウザ</t>
    </rPh>
    <rPh sb="3" eb="5">
      <t>フツウ</t>
    </rPh>
    <phoneticPr fontId="1"/>
  </si>
  <si>
    <t>＜書類の作成方法＞</t>
    <rPh sb="1" eb="3">
      <t>ショルイ</t>
    </rPh>
    <rPh sb="4" eb="8">
      <t>サクセイホウホウ</t>
    </rPh>
    <phoneticPr fontId="1"/>
  </si>
  <si>
    <t>○○</t>
    <phoneticPr fontId="1"/>
  </si>
  <si>
    <t>枚</t>
    <rPh sb="0" eb="1">
      <t>マイ</t>
    </rPh>
    <phoneticPr fontId="1"/>
  </si>
  <si>
    <t>○○○</t>
    <phoneticPr fontId="1"/>
  </si>
  <si>
    <t>○○支店</t>
    <rPh sb="2" eb="4">
      <t>シテン</t>
    </rPh>
    <phoneticPr fontId="1"/>
  </si>
  <si>
    <t>普通</t>
  </si>
  <si>
    <t>壱</t>
    <rPh sb="0" eb="1">
      <t>イチ</t>
    </rPh>
    <phoneticPr fontId="1"/>
  </si>
  <si>
    <t>氏　名</t>
    <rPh sb="0" eb="1">
      <t>シ</t>
    </rPh>
    <rPh sb="2" eb="3">
      <t>メイ</t>
    </rPh>
    <phoneticPr fontId="1"/>
  </si>
  <si>
    <t>台</t>
    <rPh sb="0" eb="1">
      <t>ダイ</t>
    </rPh>
    <phoneticPr fontId="1"/>
  </si>
  <si>
    <t>御　見　積　書</t>
    <phoneticPr fontId="1"/>
  </si>
  <si>
    <t>修繕工事完了届</t>
    <phoneticPr fontId="1"/>
  </si>
  <si>
    <t>請　求　書</t>
    <phoneticPr fontId="1"/>
  </si>
  <si>
    <t>岩手県盛岡市盛岡駅西通一丁目7-1</t>
    <rPh sb="0" eb="3">
      <t>イワテケン</t>
    </rPh>
    <rPh sb="3" eb="6">
      <t>モリオカシ</t>
    </rPh>
    <rPh sb="6" eb="11">
      <t>モリオカエキニシドオリ</t>
    </rPh>
    <rPh sb="11" eb="14">
      <t>イッチョウメ</t>
    </rPh>
    <phoneticPr fontId="1"/>
  </si>
  <si>
    <t>経理部　○○　○○</t>
    <rPh sb="0" eb="3">
      <t>ケイリブ</t>
    </rPh>
    <phoneticPr fontId="1"/>
  </si>
  <si>
    <t>019-623-4414</t>
    <phoneticPr fontId="1"/>
  </si>
  <si>
    <t>○○銀行</t>
    <rPh sb="2" eb="4">
      <t>ギンコウ</t>
    </rPh>
    <phoneticPr fontId="1"/>
  </si>
  <si>
    <t>　⇦記入例【　〇〇銀行、〇〇信用金庫　等　】</t>
    <rPh sb="19" eb="20">
      <t>ナド</t>
    </rPh>
    <phoneticPr fontId="1"/>
  </si>
  <si>
    <t>　⇦記入例【　〇〇支店、本店、本店営業部　等　】</t>
    <rPh sb="2" eb="5">
      <t>キニュウレイ</t>
    </rPh>
    <rPh sb="9" eb="11">
      <t>シテン</t>
    </rPh>
    <rPh sb="12" eb="14">
      <t>ホンテン</t>
    </rPh>
    <rPh sb="15" eb="17">
      <t>ホンテン</t>
    </rPh>
    <rPh sb="17" eb="19">
      <t>エイギョウ</t>
    </rPh>
    <rPh sb="19" eb="20">
      <t>ブ</t>
    </rPh>
    <rPh sb="21" eb="22">
      <t>ナド</t>
    </rPh>
    <phoneticPr fontId="1"/>
  </si>
  <si>
    <t>　⇦ドロップダウンから選択</t>
    <rPh sb="11" eb="13">
      <t>センタク</t>
    </rPh>
    <phoneticPr fontId="1"/>
  </si>
  <si>
    <r>
      <rPr>
        <b/>
        <u/>
        <sz val="11"/>
        <rFont val="游ゴシック"/>
        <family val="3"/>
        <charset val="128"/>
        <scheme val="minor"/>
      </rPr>
      <t>免税事業者の場合</t>
    </r>
    <r>
      <rPr>
        <b/>
        <sz val="11"/>
        <rFont val="游ゴシック"/>
        <family val="3"/>
        <charset val="128"/>
        <scheme val="minor"/>
      </rPr>
      <t>は「免税事業者」と入力</t>
    </r>
    <rPh sb="0" eb="5">
      <t>メンゼイジギョウシャ</t>
    </rPh>
    <rPh sb="6" eb="8">
      <t>バアイ</t>
    </rPh>
    <rPh sb="10" eb="15">
      <t>メンゼイジギョウシャ</t>
    </rPh>
    <rPh sb="17" eb="19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</si>
  <si>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書類の作成者</t>
    </r>
    <r>
      <rPr>
        <b/>
        <sz val="11"/>
        <rFont val="游ゴシック"/>
        <family val="3"/>
        <charset val="128"/>
        <scheme val="minor"/>
      </rPr>
      <t>を入力</t>
    </r>
    <rPh sb="0" eb="2">
      <t>ショルイ</t>
    </rPh>
    <rPh sb="7" eb="9">
      <t>ニュウリョク</t>
    </rPh>
    <phoneticPr fontId="1"/>
  </si>
  <si>
    <t>（再発行の依頼等で連絡する場合があります）</t>
    <rPh sb="1" eb="4">
      <t>サイハッコウ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</si>
  <si>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　⇦スペースも含め、口座名義は正しく入力してください</t>
    <rPh sb="7" eb="8">
      <t>フク</t>
    </rPh>
    <rPh sb="10" eb="12">
      <t>コウザ</t>
    </rPh>
    <rPh sb="12" eb="14">
      <t>メイギ</t>
    </rPh>
    <rPh sb="15" eb="16">
      <t>タダ</t>
    </rPh>
    <rPh sb="18" eb="20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</si>
  <si>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見積日以降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ミツモリビ</t>
    </rPh>
    <rPh sb="3" eb="5">
      <t>イコウ</t>
    </rPh>
    <rPh sb="6" eb="8">
      <t>ヒヅケ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</si>
  <si>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事前に発注担当者へ確認のうえ作成してください</t>
    </r>
    <r>
      <rPr>
        <b/>
        <sz val="11"/>
        <rFont val="游ゴシック"/>
        <family val="3"/>
        <charset val="128"/>
        <scheme val="minor"/>
      </rPr>
      <t>。</t>
    </r>
    <rPh sb="10" eb="12">
      <t>カクニン</t>
    </rPh>
    <rPh sb="15" eb="17">
      <t>サクセイ</t>
    </rPh>
    <phoneticPr fontId="1"/>
  </si>
  <si>
    <r>
      <t>※発注者からの</t>
    </r>
    <r>
      <rPr>
        <b/>
        <u/>
        <sz val="11"/>
        <rFont val="游ゴシック"/>
        <family val="3"/>
        <charset val="128"/>
        <scheme val="minor"/>
      </rPr>
      <t>補足説明にあたる細部の文言は転記不要</t>
    </r>
    <r>
      <rPr>
        <b/>
        <sz val="11"/>
        <rFont val="游ゴシック"/>
        <family val="3"/>
        <charset val="128"/>
        <scheme val="minor"/>
      </rPr>
      <t>ですが、</t>
    </r>
    <rPh sb="15" eb="17">
      <t>サイブ</t>
    </rPh>
    <rPh sb="21" eb="23">
      <t>テンキ</t>
    </rPh>
    <phoneticPr fontId="1"/>
  </si>
  <si>
    <t>！記載内容に注意！</t>
    <rPh sb="1" eb="3">
      <t>キサイ</t>
    </rPh>
    <rPh sb="3" eb="5">
      <t>ナイヨウ</t>
    </rPh>
    <rPh sb="6" eb="8">
      <t>チュウイ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</si>
  <si>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工事場所を示す重要な事項は、そのまま転記</t>
    </r>
    <r>
      <rPr>
        <b/>
        <sz val="11"/>
        <rFont val="游ゴシック"/>
        <family val="3"/>
        <charset val="128"/>
        <scheme val="minor"/>
      </rPr>
      <t>してください。</t>
    </r>
    <rPh sb="1" eb="5">
      <t>コウジバショ</t>
    </rPh>
    <rPh sb="6" eb="7">
      <t>シメ</t>
    </rPh>
    <rPh sb="8" eb="10">
      <t>ジュウヨウ</t>
    </rPh>
    <rPh sb="11" eb="13">
      <t>ジコウ</t>
    </rPh>
    <rPh sb="19" eb="21">
      <t>テンキ</t>
    </rPh>
    <phoneticPr fontId="1"/>
  </si>
  <si>
    <r>
      <rPr>
        <b/>
        <u/>
        <sz val="11"/>
        <rFont val="游ゴシック"/>
        <family val="3"/>
        <charset val="128"/>
        <scheme val="minor"/>
      </rPr>
      <t>依頼日</t>
    </r>
    <r>
      <rPr>
        <b/>
        <u/>
        <vertAlign val="superscript"/>
        <sz val="11"/>
        <rFont val="游ゴシック"/>
        <family val="3"/>
        <charset val="128"/>
        <scheme val="minor"/>
      </rPr>
      <t>※</t>
    </r>
    <r>
      <rPr>
        <b/>
        <u/>
        <sz val="11"/>
        <rFont val="游ゴシック"/>
        <family val="3"/>
        <charset val="128"/>
        <scheme val="minor"/>
      </rPr>
      <t>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イライビ</t>
    </rPh>
    <rPh sb="4" eb="6">
      <t>イコウ</t>
    </rPh>
    <rPh sb="7" eb="9">
      <t>ヒヅケ</t>
    </rPh>
    <phoneticPr fontId="1"/>
  </si>
  <si>
    <r>
      <t>非課税の場合は、</t>
    </r>
    <r>
      <rPr>
        <b/>
        <u/>
        <sz val="11"/>
        <rFont val="游ゴシック"/>
        <family val="3"/>
        <charset val="128"/>
        <scheme val="minor"/>
      </rPr>
      <t>備考欄に「非課税」と入力してください</t>
    </r>
    <r>
      <rPr>
        <b/>
        <sz val="11"/>
        <rFont val="游ゴシック"/>
        <family val="3"/>
        <charset val="128"/>
        <scheme val="minor"/>
      </rPr>
      <t>。</t>
    </r>
    <rPh sb="0" eb="3">
      <t>ヒカゼイ</t>
    </rPh>
    <phoneticPr fontId="1"/>
  </si>
  <si>
    <r>
      <t>記載項目が多く、この内訳に収まらない等の理由により</t>
    </r>
    <r>
      <rPr>
        <b/>
        <u/>
        <sz val="11"/>
        <rFont val="游ゴシック"/>
        <family val="3"/>
        <charset val="128"/>
        <scheme val="minor"/>
      </rPr>
      <t>別の様式で提出する場合は</t>
    </r>
    <r>
      <rPr>
        <b/>
        <sz val="11"/>
        <rFont val="游ゴシック"/>
        <family val="3"/>
        <charset val="128"/>
        <scheme val="minor"/>
      </rPr>
      <t>、</t>
    </r>
    <rPh sb="0" eb="2">
      <t>キサイ</t>
    </rPh>
    <rPh sb="2" eb="4">
      <t>コウモク</t>
    </rPh>
    <rPh sb="5" eb="6">
      <t>オオ</t>
    </rPh>
    <rPh sb="10" eb="12">
      <t>ウチワケ</t>
    </rPh>
    <rPh sb="13" eb="14">
      <t>オサ</t>
    </rPh>
    <rPh sb="18" eb="19">
      <t>ナド</t>
    </rPh>
    <rPh sb="20" eb="22">
      <t>リユウ</t>
    </rPh>
    <phoneticPr fontId="1"/>
  </si>
  <si>
    <r>
      <t>※修繕の内容や締日等の都合により、</t>
    </r>
    <r>
      <rPr>
        <b/>
        <u/>
        <sz val="10"/>
        <color rgb="FFFF0000"/>
        <rFont val="游ゴシック"/>
        <family val="3"/>
        <charset val="128"/>
        <scheme val="minor"/>
      </rPr>
      <t>日付の訂正</t>
    </r>
    <r>
      <rPr>
        <b/>
        <u/>
        <sz val="10"/>
        <rFont val="游ゴシック"/>
        <family val="3"/>
        <charset val="128"/>
        <scheme val="minor"/>
      </rPr>
      <t>を求める場合があります</t>
    </r>
    <r>
      <rPr>
        <b/>
        <sz val="10"/>
        <rFont val="游ゴシック"/>
        <family val="3"/>
        <charset val="128"/>
        <scheme val="minor"/>
      </rPr>
      <t>。</t>
    </r>
    <rPh sb="1" eb="3">
      <t>シュウゼン</t>
    </rPh>
    <rPh sb="4" eb="6">
      <t>ナイヨウ</t>
    </rPh>
    <rPh sb="7" eb="9">
      <t>シメビ</t>
    </rPh>
    <rPh sb="9" eb="10">
      <t>ナド</t>
    </rPh>
    <rPh sb="11" eb="13">
      <t>ツゴウ</t>
    </rPh>
    <rPh sb="20" eb="22">
      <t>テイセイ</t>
    </rPh>
    <phoneticPr fontId="1"/>
  </si>
  <si>
    <t>号棟</t>
  </si>
  <si>
    <t>号室</t>
  </si>
  <si>
    <r>
      <t>※依頼日とは…住宅センターが発信した</t>
    </r>
    <r>
      <rPr>
        <b/>
        <u/>
        <sz val="10"/>
        <rFont val="游ゴシック"/>
        <family val="3"/>
        <charset val="128"/>
        <scheme val="minor"/>
      </rPr>
      <t>「修繕申込書」の「受付・見積依頼」欄の日付</t>
    </r>
    <r>
      <rPr>
        <b/>
        <sz val="10"/>
        <rFont val="游ゴシック"/>
        <family val="3"/>
        <charset val="128"/>
        <scheme val="minor"/>
      </rPr>
      <t>が住宅センター側の依頼日です。</t>
    </r>
    <rPh sb="1" eb="4">
      <t>イライビ</t>
    </rPh>
    <rPh sb="7" eb="9">
      <t>ジュウタク</t>
    </rPh>
    <rPh sb="14" eb="16">
      <t>ハッシン</t>
    </rPh>
    <rPh sb="30" eb="34">
      <t>ミツモリイライ</t>
    </rPh>
    <rPh sb="35" eb="36">
      <t>ラン</t>
    </rPh>
    <rPh sb="37" eb="39">
      <t>ヒヅケ</t>
    </rPh>
    <rPh sb="40" eb="42">
      <t>ジュウタク</t>
    </rPh>
    <rPh sb="46" eb="47">
      <t>ガワ</t>
    </rPh>
    <rPh sb="48" eb="51">
      <t>イライビ</t>
    </rPh>
    <phoneticPr fontId="1"/>
  </si>
  <si>
    <t>！単位について！</t>
    <rPh sb="1" eb="3">
      <t>タンイ</t>
    </rPh>
    <phoneticPr fontId="1"/>
  </si>
  <si>
    <t>単位を「式」とした場合は、反映先のシートに単価を表示しないよう設定しています。</t>
    <rPh sb="0" eb="2">
      <t>タンイ</t>
    </rPh>
    <rPh sb="4" eb="5">
      <t>シキ</t>
    </rPh>
    <rPh sb="9" eb="11">
      <t>バアイ</t>
    </rPh>
    <rPh sb="13" eb="15">
      <t>ハンエイ</t>
    </rPh>
    <rPh sb="15" eb="16">
      <t>サキ</t>
    </rPh>
    <rPh sb="21" eb="23">
      <t>タンカ</t>
    </rPh>
    <rPh sb="24" eb="26">
      <t>ヒョウジ</t>
    </rPh>
    <rPh sb="31" eb="33">
      <t>セッテイ</t>
    </rPh>
    <phoneticPr fontId="1"/>
  </si>
  <si>
    <t>株式会社　○○○○○○○○</t>
    <rPh sb="0" eb="4">
      <t>カブシキガイシャ</t>
    </rPh>
    <phoneticPr fontId="1"/>
  </si>
  <si>
    <t>ｶﾌﾞ) ﾏﾙﾏﾙﾏﾙﾏﾙﾏﾙﾏﾙﾏﾙﾏﾙ</t>
    <phoneticPr fontId="1"/>
  </si>
  <si>
    <t>入　力　例</t>
    <rPh sb="0" eb="1">
      <t>ニュウ</t>
    </rPh>
    <rPh sb="2" eb="3">
      <t>チカラ</t>
    </rPh>
    <rPh sb="4" eb="5">
      <t>レイ</t>
    </rPh>
    <phoneticPr fontId="1"/>
  </si>
  <si>
    <r>
      <t>※反映された入力内容に不備がないか確認すること</t>
    </r>
    <r>
      <rPr>
        <b/>
        <sz val="16"/>
        <color rgb="FFC00000"/>
        <rFont val="游ゴシック"/>
        <family val="3"/>
        <charset val="128"/>
      </rPr>
      <t/>
    </r>
    <rPh sb="1" eb="3">
      <t>ハンエイ</t>
    </rPh>
    <rPh sb="6" eb="8">
      <t>ニュウリョク</t>
    </rPh>
    <rPh sb="8" eb="10">
      <t>ナイヨウ</t>
    </rPh>
    <rPh sb="11" eb="13">
      <t>フビ</t>
    </rPh>
    <rPh sb="17" eb="19">
      <t>カクニン</t>
    </rPh>
    <phoneticPr fontId="1"/>
  </si>
  <si>
    <r>
      <t>「修繕申込書」と</t>
    </r>
    <r>
      <rPr>
        <b/>
        <u/>
        <sz val="11"/>
        <rFont val="游ゴシック"/>
        <family val="3"/>
        <charset val="128"/>
        <scheme val="minor"/>
      </rPr>
      <t>実際の対応場所が異なる場合は</t>
    </r>
    <r>
      <rPr>
        <b/>
        <sz val="11"/>
        <rFont val="游ゴシック"/>
        <family val="3"/>
        <charset val="128"/>
        <scheme val="minor"/>
      </rPr>
      <t>、</t>
    </r>
    <rPh sb="1" eb="6">
      <t>シュウゼンモウシコミショ</t>
    </rPh>
    <rPh sb="8" eb="10">
      <t>ジッサイ</t>
    </rPh>
    <rPh sb="11" eb="13">
      <t>タイオウ</t>
    </rPh>
    <rPh sb="13" eb="15">
      <t>バショ</t>
    </rPh>
    <rPh sb="16" eb="17">
      <t>コト</t>
    </rPh>
    <rPh sb="19" eb="21">
      <t>バアイ</t>
    </rPh>
    <phoneticPr fontId="1"/>
  </si>
  <si>
    <t>※非課税がある場合は金額を分けて入力し、備考欄に「非課税」と入力してください。</t>
    <phoneticPr fontId="1"/>
  </si>
  <si>
    <r>
      <t>※別様式で提出する場合は、</t>
    </r>
    <r>
      <rPr>
        <b/>
        <u/>
        <sz val="11"/>
        <color rgb="FFC00000"/>
        <rFont val="游ゴシック"/>
        <family val="3"/>
        <charset val="128"/>
        <scheme val="minor"/>
      </rPr>
      <t>住宅センター様式の見積書は添付しない</t>
    </r>
    <r>
      <rPr>
        <b/>
        <sz val="11"/>
        <rFont val="游ゴシック"/>
        <family val="3"/>
        <charset val="128"/>
        <scheme val="minor"/>
      </rPr>
      <t>でください。</t>
    </r>
    <rPh sb="1" eb="4">
      <t>ベツヨウシキ</t>
    </rPh>
    <rPh sb="5" eb="7">
      <t>テイシュツ</t>
    </rPh>
    <rPh sb="9" eb="11">
      <t>バアイ</t>
    </rPh>
    <rPh sb="13" eb="15">
      <t>ジュウタク</t>
    </rPh>
    <rPh sb="19" eb="21">
      <t>ヨウシキ</t>
    </rPh>
    <rPh sb="22" eb="25">
      <t>ミツモリショ</t>
    </rPh>
    <rPh sb="26" eb="28">
      <t>テンプ</t>
    </rPh>
    <phoneticPr fontId="1"/>
  </si>
  <si>
    <r>
      <t>　また、別様式には、</t>
    </r>
    <r>
      <rPr>
        <b/>
        <u/>
        <sz val="11"/>
        <color rgb="FFC00000"/>
        <rFont val="游ゴシック"/>
        <family val="3"/>
        <charset val="128"/>
        <scheme val="minor"/>
      </rPr>
      <t>「発行担当者」と「連絡先」</t>
    </r>
    <r>
      <rPr>
        <b/>
        <sz val="11"/>
        <rFont val="游ゴシック"/>
        <family val="3"/>
        <charset val="128"/>
        <scheme val="minor"/>
      </rPr>
      <t>も必ず明記してください。</t>
    </r>
    <rPh sb="4" eb="5">
      <t>ベツ</t>
    </rPh>
    <rPh sb="5" eb="7">
      <t>ヨウシキ</t>
    </rPh>
    <phoneticPr fontId="1"/>
  </si>
  <si>
    <r>
      <t>（</t>
    </r>
    <r>
      <rPr>
        <b/>
        <u/>
        <sz val="11"/>
        <rFont val="游ゴシック"/>
        <family val="3"/>
        <charset val="128"/>
        <scheme val="minor"/>
      </rPr>
      <t>明記がない場合は、押印が必須</t>
    </r>
    <r>
      <rPr>
        <b/>
        <sz val="11"/>
        <rFont val="游ゴシック"/>
        <family val="3"/>
        <charset val="128"/>
        <scheme val="minor"/>
      </rPr>
      <t>となります。）</t>
    </r>
    <rPh sb="10" eb="12">
      <t>オウイン</t>
    </rPh>
    <phoneticPr fontId="1"/>
  </si>
  <si>
    <t>税率区分毎の小計額のみ入力し、完了届・請求書に反映させてください。</t>
    <rPh sb="0" eb="2">
      <t>ゼイリツ</t>
    </rPh>
    <rPh sb="2" eb="4">
      <t>クブン</t>
    </rPh>
    <rPh sb="4" eb="5">
      <t>ゴト</t>
    </rPh>
    <rPh sb="6" eb="8">
      <t>ショウケイ</t>
    </rPh>
    <rPh sb="8" eb="9">
      <t>ガク</t>
    </rPh>
    <rPh sb="11" eb="13">
      <t>ニュウリョク</t>
    </rPh>
    <rPh sb="15" eb="18">
      <t>カンリョウトドケ</t>
    </rPh>
    <rPh sb="19" eb="22">
      <t>セイキュウショ</t>
    </rPh>
    <rPh sb="23" eb="25">
      <t>ハンエイ</t>
    </rPh>
    <phoneticPr fontId="1"/>
  </si>
  <si>
    <t>㎡</t>
    <phoneticPr fontId="1"/>
  </si>
  <si>
    <t>○○○○</t>
    <phoneticPr fontId="1"/>
  </si>
  <si>
    <t>人</t>
    <rPh sb="0" eb="1">
      <t>ニン</t>
    </rPh>
    <phoneticPr fontId="1"/>
  </si>
  <si>
    <t>諸経費</t>
    <rPh sb="0" eb="3">
      <t>ショケイヒ</t>
    </rPh>
    <phoneticPr fontId="1"/>
  </si>
  <si>
    <t>（再提出の依頼等で連絡する場合があります）</t>
    <rPh sb="1" eb="4">
      <t>サイテイシュツ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</si>
  <si>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②完了届</t>
    <rPh sb="1" eb="4">
      <t>カンリョウトドケ</t>
    </rPh>
    <phoneticPr fontId="1"/>
  </si>
  <si>
    <t>③請求書</t>
    <rPh sb="1" eb="4">
      <t>セイキュウショ</t>
    </rPh>
    <phoneticPr fontId="1"/>
  </si>
  <si>
    <t>紙媒体による提出の場合</t>
    <rPh sb="0" eb="1">
      <t>カミ</t>
    </rPh>
    <rPh sb="1" eb="3">
      <t>バイタイ</t>
    </rPh>
    <rPh sb="6" eb="8">
      <t>テイシュツ</t>
    </rPh>
    <rPh sb="9" eb="11">
      <t>バアイ</t>
    </rPh>
    <phoneticPr fontId="1"/>
  </si>
  <si>
    <t>電子媒体（メール）による提出の場合</t>
    <rPh sb="2" eb="4">
      <t>バイタイ</t>
    </rPh>
    <phoneticPr fontId="1"/>
  </si>
  <si>
    <r>
      <t>修繕完了後、①②③を</t>
    </r>
    <r>
      <rPr>
        <b/>
        <u/>
        <sz val="11"/>
        <rFont val="游ゴシック"/>
        <family val="3"/>
        <charset val="128"/>
      </rPr>
      <t>郵送または持参によりご提出ください</t>
    </r>
    <r>
      <rPr>
        <b/>
        <sz val="11"/>
        <rFont val="游ゴシック"/>
        <family val="3"/>
        <charset val="128"/>
      </rPr>
      <t>。</t>
    </r>
    <rPh sb="0" eb="5">
      <t>シュウゼンカンリョウゴ</t>
    </rPh>
    <rPh sb="10" eb="12">
      <t>ユウソウ</t>
    </rPh>
    <rPh sb="15" eb="17">
      <t>ジサン</t>
    </rPh>
    <rPh sb="21" eb="23">
      <t>テイシュツ</t>
    </rPh>
    <phoneticPr fontId="1"/>
  </si>
  <si>
    <r>
      <rPr>
        <b/>
        <sz val="11"/>
        <rFont val="游ゴシック"/>
        <family val="3"/>
        <charset val="128"/>
      </rPr>
      <t>・ファイル形式…Excelではなく、</t>
    </r>
    <r>
      <rPr>
        <b/>
        <u/>
        <sz val="11"/>
        <color rgb="FFFF0000"/>
        <rFont val="游ゴシック"/>
        <family val="3"/>
        <charset val="128"/>
      </rPr>
      <t>必ずPDFファイル</t>
    </r>
    <r>
      <rPr>
        <b/>
        <sz val="11"/>
        <rFont val="游ゴシック"/>
        <family val="3"/>
        <charset val="128"/>
      </rPr>
      <t>に変換してください。</t>
    </r>
    <rPh sb="5" eb="7">
      <t>ケイシキ</t>
    </rPh>
    <rPh sb="28" eb="30">
      <t>ヘンカン</t>
    </rPh>
    <phoneticPr fontId="1"/>
  </si>
  <si>
    <r>
      <t>・ファイル名…「どの案件」の「何の書類」なのか、</t>
    </r>
    <r>
      <rPr>
        <b/>
        <u/>
        <sz val="11"/>
        <color rgb="FFFF0000"/>
        <rFont val="游ゴシック"/>
        <family val="3"/>
        <charset val="128"/>
      </rPr>
      <t>判別しやすいファイル名</t>
    </r>
    <r>
      <rPr>
        <b/>
        <sz val="11"/>
        <color theme="1"/>
        <rFont val="游ゴシック"/>
        <family val="3"/>
        <charset val="128"/>
      </rPr>
      <t>でお願いいたします。</t>
    </r>
    <rPh sb="5" eb="6">
      <t>メイ</t>
    </rPh>
    <rPh sb="10" eb="12">
      <t>アンケン</t>
    </rPh>
    <rPh sb="15" eb="16">
      <t>ナン</t>
    </rPh>
    <rPh sb="17" eb="19">
      <t>ショルイ</t>
    </rPh>
    <rPh sb="24" eb="26">
      <t>ハンベツ</t>
    </rPh>
    <rPh sb="34" eb="35">
      <t>メイ</t>
    </rPh>
    <rPh sb="37" eb="38">
      <t>ネガ</t>
    </rPh>
    <phoneticPr fontId="1"/>
  </si>
  <si>
    <t>　　　　　　（「24-0000見積書」「24-0000完了届」「24-0000請求書」等）</t>
    <rPh sb="15" eb="18">
      <t>ミツモリショ</t>
    </rPh>
    <rPh sb="27" eb="30">
      <t>カンリョウトドケ</t>
    </rPh>
    <rPh sb="39" eb="42">
      <t>セイキュウショ</t>
    </rPh>
    <rPh sb="43" eb="44">
      <t>ナド</t>
    </rPh>
    <phoneticPr fontId="1"/>
  </si>
  <si>
    <r>
      <t>・差替対応時…訂正指示により再提出する場合は、</t>
    </r>
    <r>
      <rPr>
        <b/>
        <u/>
        <sz val="11"/>
        <color rgb="FFFF0000"/>
        <rFont val="游ゴシック"/>
        <family val="3"/>
        <charset val="128"/>
      </rPr>
      <t>差替えが必要なデータのみ</t>
    </r>
    <r>
      <rPr>
        <b/>
        <sz val="11"/>
        <color theme="1"/>
        <rFont val="游ゴシック"/>
        <family val="3"/>
        <charset val="128"/>
      </rPr>
      <t>送信してください。</t>
    </r>
    <rPh sb="1" eb="3">
      <t>サシカ</t>
    </rPh>
    <rPh sb="3" eb="5">
      <t>タイオウ</t>
    </rPh>
    <rPh sb="5" eb="6">
      <t>ジ</t>
    </rPh>
    <rPh sb="7" eb="9">
      <t>テイセイ</t>
    </rPh>
    <rPh sb="9" eb="11">
      <t>シジ</t>
    </rPh>
    <rPh sb="14" eb="17">
      <t>サイテイシュツ</t>
    </rPh>
    <rPh sb="19" eb="21">
      <t>バアイ</t>
    </rPh>
    <rPh sb="23" eb="25">
      <t>サシカ</t>
    </rPh>
    <rPh sb="27" eb="29">
      <t>ヒツヨウ</t>
    </rPh>
    <rPh sb="35" eb="37">
      <t>ソウシン</t>
    </rPh>
    <phoneticPr fontId="1"/>
  </si>
  <si>
    <t>　　　　　　（差替えが不要なデータが添付されると、混乱の元となります。）</t>
    <rPh sb="7" eb="9">
      <t>サシカ</t>
    </rPh>
    <rPh sb="11" eb="13">
      <t>フヨウ</t>
    </rPh>
    <rPh sb="18" eb="20">
      <t>テンプ</t>
    </rPh>
    <rPh sb="25" eb="27">
      <t>コンラン</t>
    </rPh>
    <rPh sb="28" eb="29">
      <t>モト</t>
    </rPh>
    <phoneticPr fontId="1"/>
  </si>
  <si>
    <r>
      <rPr>
        <b/>
        <sz val="11"/>
        <rFont val="游ゴシック"/>
        <family val="3"/>
        <charset val="128"/>
      </rPr>
      <t>※各書類ともに、</t>
    </r>
    <r>
      <rPr>
        <b/>
        <u/>
        <sz val="11"/>
        <color rgb="FFFF0000"/>
        <rFont val="游ゴシック"/>
        <family val="3"/>
        <charset val="128"/>
      </rPr>
      <t>日付の記載が必須</t>
    </r>
    <r>
      <rPr>
        <b/>
        <sz val="11"/>
        <rFont val="游ゴシック"/>
        <family val="3"/>
        <charset val="128"/>
      </rPr>
      <t>となりました。記載する日付にご注意ください。</t>
    </r>
    <phoneticPr fontId="1"/>
  </si>
  <si>
    <r>
      <rPr>
        <b/>
        <sz val="11"/>
        <rFont val="游ゴシック"/>
        <family val="3"/>
        <charset val="128"/>
      </rPr>
      <t>※1つの案件内で</t>
    </r>
    <r>
      <rPr>
        <b/>
        <sz val="11"/>
        <color rgb="FFFF0000"/>
        <rFont val="游ゴシック"/>
        <family val="3"/>
        <charset val="128"/>
      </rPr>
      <t>「</t>
    </r>
    <r>
      <rPr>
        <b/>
        <u/>
        <sz val="11"/>
        <color rgb="FFFF0000"/>
        <rFont val="游ゴシック"/>
        <family val="3"/>
        <charset val="128"/>
      </rPr>
      <t>電子媒体」と「紙媒体」が混在しない</t>
    </r>
    <r>
      <rPr>
        <b/>
        <sz val="11"/>
        <rFont val="游ゴシック"/>
        <family val="3"/>
        <charset val="128"/>
      </rPr>
      <t>よう、ご協力をお願いいたします。</t>
    </r>
    <rPh sb="4" eb="6">
      <t>アンケン</t>
    </rPh>
    <rPh sb="6" eb="7">
      <t>ナイ</t>
    </rPh>
    <rPh sb="9" eb="11">
      <t>デンシ</t>
    </rPh>
    <rPh sb="11" eb="13">
      <t>バイタイ</t>
    </rPh>
    <rPh sb="16" eb="19">
      <t>カミバイタイ</t>
    </rPh>
    <rPh sb="21" eb="23">
      <t>コンザイ</t>
    </rPh>
    <rPh sb="30" eb="32">
      <t>キョウリョク</t>
    </rPh>
    <rPh sb="34" eb="35">
      <t>ネガ</t>
    </rPh>
    <phoneticPr fontId="1"/>
  </si>
  <si>
    <r>
      <rPr>
        <b/>
        <sz val="11"/>
        <color theme="1"/>
        <rFont val="游ゴシック"/>
        <family val="3"/>
        <charset val="128"/>
      </rPr>
      <t>※</t>
    </r>
    <r>
      <rPr>
        <b/>
        <u/>
        <sz val="11"/>
        <color theme="1"/>
        <rFont val="游ゴシック"/>
        <family val="3"/>
        <charset val="128"/>
      </rPr>
      <t>【電子媒体】で提出される場合は、電子帳簿保存法にご留意ください</t>
    </r>
    <r>
      <rPr>
        <b/>
        <sz val="11"/>
        <color theme="1"/>
        <rFont val="游ゴシック"/>
        <family val="3"/>
        <charset val="128"/>
      </rPr>
      <t>。</t>
    </r>
    <phoneticPr fontId="1"/>
  </si>
  <si>
    <t>共通事項</t>
    <rPh sb="0" eb="2">
      <t>キョウツウ</t>
    </rPh>
    <rPh sb="2" eb="4">
      <t>ジコウ</t>
    </rPh>
    <phoneticPr fontId="1"/>
  </si>
  <si>
    <t>＜提出書類＞</t>
    <rPh sb="1" eb="3">
      <t>テイシュツ</t>
    </rPh>
    <rPh sb="3" eb="5">
      <t>ショルイ</t>
    </rPh>
    <phoneticPr fontId="1"/>
  </si>
  <si>
    <t>手書用</t>
    <rPh sb="0" eb="2">
      <t>テガ</t>
    </rPh>
    <rPh sb="2" eb="3">
      <t>ヨウ</t>
    </rPh>
    <phoneticPr fontId="1"/>
  </si>
  <si>
    <t xml:space="preserve"> 入力用 </t>
    <rPh sb="1" eb="3">
      <t>ニュウリョク</t>
    </rPh>
    <rPh sb="3" eb="4">
      <t>ヨウ</t>
    </rPh>
    <phoneticPr fontId="1"/>
  </si>
  <si>
    <t xml:space="preserve"> を印刷してお使いください。）</t>
    <rPh sb="2" eb="4">
      <t>インサツ</t>
    </rPh>
    <rPh sb="7" eb="8">
      <t>ツカ</t>
    </rPh>
    <phoneticPr fontId="1"/>
  </si>
  <si>
    <t>＜提出時の留意事項＞</t>
    <rPh sb="1" eb="3">
      <t>テイシュツ</t>
    </rPh>
    <rPh sb="3" eb="4">
      <t>ジ</t>
    </rPh>
    <rPh sb="5" eb="7">
      <t>リュウイ</t>
    </rPh>
    <rPh sb="7" eb="9">
      <t>ジコウ</t>
    </rPh>
    <phoneticPr fontId="1"/>
  </si>
  <si>
    <t>シートに各情報を入力すると、①～③のシートに情報が反映されますので、</t>
    <phoneticPr fontId="1"/>
  </si>
  <si>
    <t>（各情報を入力ではなく手書きで作成される場合は、</t>
    <rPh sb="1" eb="4">
      <t>カクジョウホウ</t>
    </rPh>
    <rPh sb="5" eb="7">
      <t>ニュウリョク</t>
    </rPh>
    <rPh sb="11" eb="13">
      <t>テガ</t>
    </rPh>
    <rPh sb="15" eb="17">
      <t>サクセイ</t>
    </rPh>
    <rPh sb="20" eb="22">
      <t>バアイ</t>
    </rPh>
    <phoneticPr fontId="1"/>
  </si>
  <si>
    <t>（課税と非課税に区分して小計するため）</t>
    <rPh sb="1" eb="3">
      <t>カゼイ</t>
    </rPh>
    <rPh sb="4" eb="7">
      <t>ヒカゼイ</t>
    </rPh>
    <rPh sb="8" eb="10">
      <t>クブン</t>
    </rPh>
    <phoneticPr fontId="1"/>
  </si>
  <si>
    <r>
      <t>※</t>
    </r>
    <r>
      <rPr>
        <b/>
        <sz val="16"/>
        <color rgb="FFC00000"/>
        <rFont val="游ゴシック"/>
        <family val="3"/>
        <charset val="128"/>
      </rPr>
      <t>PDF形式</t>
    </r>
    <r>
      <rPr>
        <b/>
        <sz val="16"/>
        <rFont val="游ゴシック"/>
        <family val="3"/>
        <charset val="128"/>
      </rPr>
      <t>で送信すること（紙提出の場合は印刷）</t>
    </r>
    <phoneticPr fontId="1"/>
  </si>
  <si>
    <t>！各計算結果や端数処理方法等が異なる場合！</t>
    <rPh sb="1" eb="2">
      <t>カク</t>
    </rPh>
    <rPh sb="2" eb="4">
      <t>ケイサン</t>
    </rPh>
    <rPh sb="4" eb="6">
      <t>ケッカ</t>
    </rPh>
    <rPh sb="7" eb="9">
      <t>ハスウ</t>
    </rPh>
    <rPh sb="9" eb="11">
      <t>ショリ</t>
    </rPh>
    <rPh sb="11" eb="13">
      <t>ホウホウ</t>
    </rPh>
    <rPh sb="13" eb="14">
      <t>ナド</t>
    </rPh>
    <rPh sb="15" eb="16">
      <t>コト</t>
    </rPh>
    <rPh sb="18" eb="20">
      <t>バアイ</t>
    </rPh>
    <phoneticPr fontId="1"/>
  </si>
  <si>
    <t>自動計算の設定を変更するか、直接入力してください。</t>
    <rPh sb="0" eb="4">
      <t>ジドウケイサン</t>
    </rPh>
    <rPh sb="14" eb="16">
      <t>チョクセツ</t>
    </rPh>
    <phoneticPr fontId="1"/>
  </si>
  <si>
    <t>"号棟"と"号室"の固定文字は、状況に応じて空欄にできます。（ドロップダウン選択）</t>
    <rPh sb="1" eb="3">
      <t>ゴウトウ</t>
    </rPh>
    <rPh sb="6" eb="8">
      <t>ゴウシツ</t>
    </rPh>
    <rPh sb="10" eb="14">
      <t>コテイモジ</t>
    </rPh>
    <rPh sb="16" eb="18">
      <t>ジョウキョウ</t>
    </rPh>
    <rPh sb="19" eb="20">
      <t>オウ</t>
    </rPh>
    <rPh sb="22" eb="24">
      <t>クウラン</t>
    </rPh>
    <rPh sb="38" eb="40">
      <t>センタク</t>
    </rPh>
    <phoneticPr fontId="1"/>
  </si>
  <si>
    <t>県営</t>
    <phoneticPr fontId="1"/>
  </si>
  <si>
    <t>アパート</t>
    <phoneticPr fontId="1"/>
  </si>
  <si>
    <t>24-0000　○○○○○○</t>
    <phoneticPr fontId="1"/>
  </si>
  <si>
    <t>加賀野</t>
    <rPh sb="0" eb="3">
      <t>カガノ</t>
    </rPh>
    <phoneticPr fontId="1"/>
  </si>
  <si>
    <t>県営</t>
    <rPh sb="0" eb="2">
      <t>ケンエイ</t>
    </rPh>
    <phoneticPr fontId="1"/>
  </si>
  <si>
    <t>＜様式を修正しました＞</t>
    <rPh sb="1" eb="3">
      <t>ヨウシキ</t>
    </rPh>
    <rPh sb="4" eb="6">
      <t>シュウセイ</t>
    </rPh>
    <phoneticPr fontId="1"/>
  </si>
  <si>
    <t>2024.1.24修正内容</t>
    <rPh sb="9" eb="11">
      <t>シュウセイ</t>
    </rPh>
    <rPh sb="11" eb="13">
      <t>ナイヨウ</t>
    </rPh>
    <phoneticPr fontId="1"/>
  </si>
  <si>
    <t>2024.8.8修正内容</t>
    <rPh sb="8" eb="10">
      <t>シュウセイ</t>
    </rPh>
    <rPh sb="10" eb="12">
      <t>ナイヨウ</t>
    </rPh>
    <phoneticPr fontId="1"/>
  </si>
  <si>
    <r>
      <t>・ファイル数…PDFは、①②③を1つのファイルに</t>
    </r>
    <r>
      <rPr>
        <b/>
        <u/>
        <sz val="11"/>
        <color rgb="FFFF0000"/>
        <rFont val="游ゴシック"/>
        <family val="3"/>
        <charset val="128"/>
      </rPr>
      <t>結合せず、別々のファイルにしてください</t>
    </r>
    <r>
      <rPr>
        <b/>
        <sz val="11"/>
        <color theme="1"/>
        <rFont val="游ゴシック"/>
        <family val="3"/>
        <charset val="128"/>
      </rPr>
      <t>。</t>
    </r>
    <rPh sb="29" eb="31">
      <t>ベツベツ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</si>
  <si>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</rPr>
      <t>「号棟」「号室」</t>
    </r>
    <r>
      <rPr>
        <b/>
        <sz val="11"/>
        <color theme="1"/>
        <rFont val="游ゴシック"/>
        <family val="3"/>
        <charset val="128"/>
      </rPr>
      <t>の表記→固定文字ではなく、</t>
    </r>
    <r>
      <rPr>
        <b/>
        <sz val="11"/>
        <color rgb="FFFF0000"/>
        <rFont val="游ゴシック"/>
        <family val="3"/>
        <charset val="128"/>
      </rPr>
      <t>ドロップダウン形式</t>
    </r>
    <r>
      <rPr>
        <b/>
        <sz val="11"/>
        <color theme="1"/>
        <rFont val="游ゴシック"/>
        <family val="3"/>
        <charset val="128"/>
      </rPr>
      <t>に変更。</t>
    </r>
    <rPh sb="10" eb="12">
      <t>ヒョウキ</t>
    </rPh>
    <rPh sb="13" eb="17">
      <t>コテイモジ</t>
    </rPh>
    <rPh sb="29" eb="31">
      <t>ケイシキ</t>
    </rPh>
    <rPh sb="32" eb="34">
      <t>ヘンコウ</t>
    </rPh>
    <phoneticPr fontId="1"/>
  </si>
  <si>
    <r>
      <t>・PC環境等により一部の利用者で</t>
    </r>
    <r>
      <rPr>
        <b/>
        <sz val="11"/>
        <color rgb="FFFF0000"/>
        <rFont val="游ゴシック"/>
        <family val="3"/>
        <charset val="128"/>
      </rPr>
      <t>文字の見切れ</t>
    </r>
    <r>
      <rPr>
        <b/>
        <sz val="11"/>
        <color theme="1"/>
        <rFont val="游ゴシック"/>
        <family val="3"/>
        <charset val="128"/>
      </rPr>
      <t>が生じたため、インデントを修正。</t>
    </r>
    <phoneticPr fontId="1"/>
  </si>
  <si>
    <t>をそれぞれ印刷（紙媒体）またはPDF化（電子媒体）してご提出ください。</t>
    <phoneticPr fontId="1"/>
  </si>
  <si>
    <r>
      <t>・見積書の内訳書→入力用の12行に対し、反映先が10行しかなかったため、</t>
    </r>
    <r>
      <rPr>
        <b/>
        <sz val="11"/>
        <color rgb="FFFF0000"/>
        <rFont val="游ゴシック"/>
        <family val="3"/>
        <charset val="128"/>
      </rPr>
      <t>12行</t>
    </r>
    <r>
      <rPr>
        <b/>
        <sz val="11"/>
        <color theme="1"/>
        <rFont val="游ゴシック"/>
        <family val="3"/>
        <charset val="128"/>
      </rPr>
      <t>に修正。</t>
    </r>
    <rPh sb="20" eb="22">
      <t>ハンエイ</t>
    </rPh>
    <rPh sb="22" eb="23">
      <t>サキ</t>
    </rPh>
    <phoneticPr fontId="1"/>
  </si>
  <si>
    <r>
      <t>・見積書の内訳書「数量」→</t>
    </r>
    <r>
      <rPr>
        <b/>
        <sz val="11"/>
        <color rgb="FFFF0000"/>
        <rFont val="游ゴシック"/>
        <family val="3"/>
        <charset val="128"/>
      </rPr>
      <t>小数点第3位以降</t>
    </r>
    <r>
      <rPr>
        <b/>
        <sz val="11"/>
        <color theme="1"/>
        <rFont val="游ゴシック"/>
        <family val="3"/>
        <charset val="128"/>
      </rPr>
      <t>を入力した場合、全て表示するように修正。</t>
    </r>
    <rPh sb="7" eb="8">
      <t>ショ</t>
    </rPh>
    <rPh sb="22" eb="24">
      <t>ニュウリョク</t>
    </rPh>
    <rPh sb="29" eb="30">
      <t>スベ</t>
    </rPh>
    <phoneticPr fontId="1"/>
  </si>
  <si>
    <t>・単位を「式」とした場合の「単価」→反映先の見積書上では、単価が空欄になるよう設定。</t>
    <phoneticPr fontId="1"/>
  </si>
  <si>
    <t>・反映先のシート→「紙提出用」を削除し、シート数減。</t>
    <rPh sb="1" eb="4">
      <t>ハンエイサキ</t>
    </rPh>
    <rPh sb="10" eb="14">
      <t>カミテイシュツヨウ</t>
    </rPh>
    <rPh sb="16" eb="18">
      <t>サクジョ</t>
    </rPh>
    <rPh sb="23" eb="24">
      <t>スウ</t>
    </rPh>
    <rPh sb="24" eb="25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</si>
</sst>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yyyy&quot;年&quot;m&quot;月&quot;d&quot;日&quot;;@"/>
  </numFmts>
  <fonts count="5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color rgb="FFC00000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u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vertAlign val="superscript"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</font>
    <font>
      <b/>
      <sz val="11"/>
      <color theme="0"/>
      <name val="游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u/>
      <vertAlign val="superscript"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/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5" xfId="0" applyFont="1" applyBorder="1" applyAlignment="1">
      <alignment horizontal="center" vertical="center"/>
    </xf>
    <xf numFmtId="0" fontId="19" fillId="0" borderId="0" xfId="0" applyFont="1" applyAlignment="1"/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32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7" fillId="3" borderId="0" xfId="0" applyFont="1" applyFill="1">
      <alignment vertical="center"/>
    </xf>
    <xf numFmtId="0" fontId="27" fillId="0" borderId="0" xfId="0" applyFo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>
      <alignment vertical="center"/>
    </xf>
    <xf numFmtId="49" fontId="27" fillId="0" borderId="15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177" fontId="20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25" fillId="3" borderId="0" xfId="0" applyFont="1" applyFill="1" applyAlignment="1">
      <alignment horizontal="center" vertical="center" shrinkToFit="1"/>
    </xf>
    <xf numFmtId="177" fontId="24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/>
    <xf numFmtId="0" fontId="3" fillId="0" borderId="0" xfId="0" applyFont="1">
      <alignment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/>
    </xf>
    <xf numFmtId="0" fontId="4" fillId="2" borderId="0" xfId="0" applyFont="1" applyFill="1">
      <alignment vertical="center"/>
    </xf>
    <xf numFmtId="0" fontId="7" fillId="2" borderId="0" xfId="0" applyFont="1" applyFill="1" applyAlignment="1"/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11" fillId="0" borderId="0" xfId="0" applyFont="1">
      <alignment vertical="center"/>
    </xf>
    <xf numFmtId="178" fontId="8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29" fillId="0" borderId="4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29" fillId="0" borderId="5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1" fillId="0" borderId="0" xfId="0" applyFont="1" applyAlignment="1"/>
    <xf numFmtId="0" fontId="21" fillId="0" borderId="31" xfId="0" applyFont="1" applyBorder="1" applyAlignment="1"/>
    <xf numFmtId="0" fontId="41" fillId="2" borderId="0" xfId="0" applyFont="1" applyFill="1">
      <alignment vertical="center"/>
    </xf>
    <xf numFmtId="0" fontId="1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50" fillId="0" borderId="0" xfId="0" applyFont="1" applyAlignment="1">
      <alignment horizontal="center" vertical="top"/>
    </xf>
    <xf numFmtId="0" fontId="28" fillId="0" borderId="0" xfId="0" applyFont="1" applyAlignment="1"/>
    <xf numFmtId="0" fontId="22" fillId="3" borderId="20" xfId="3" applyNumberFormat="1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20" fillId="7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7" fillId="0" borderId="3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/>
    <xf numFmtId="0" fontId="15" fillId="7" borderId="46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7" borderId="46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8" fillId="3" borderId="20" xfId="3" applyNumberFormat="1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42" xfId="3" applyNumberFormat="1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3" fillId="5" borderId="0" xfId="2" applyFont="1" applyFill="1" applyAlignment="1" applyProtection="1">
      <alignment horizontal="center" vertical="center"/>
    </xf>
    <xf numFmtId="0" fontId="40" fillId="0" borderId="0" xfId="0" applyFont="1">
      <alignment vertical="center"/>
    </xf>
    <xf numFmtId="0" fontId="40" fillId="6" borderId="20" xfId="2" applyFont="1" applyFill="1" applyBorder="1" applyAlignment="1" applyProtection="1">
      <alignment horizontal="center" vertical="center"/>
    </xf>
    <xf numFmtId="0" fontId="40" fillId="8" borderId="20" xfId="2" applyFont="1" applyFill="1" applyBorder="1" applyAlignment="1" applyProtection="1">
      <alignment horizontal="center" vertical="center" shrinkToFit="1"/>
    </xf>
    <xf numFmtId="0" fontId="34" fillId="2" borderId="0" xfId="0" applyFont="1" applyFill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40" fillId="0" borderId="57" xfId="2" applyFont="1" applyFill="1" applyBorder="1" applyAlignment="1" applyProtection="1">
      <alignment vertical="center"/>
    </xf>
    <xf numFmtId="0" fontId="40" fillId="0" borderId="0" xfId="2" applyFont="1" applyFill="1" applyBorder="1" applyAlignment="1" applyProtection="1">
      <alignment vertical="center"/>
    </xf>
    <xf numFmtId="0" fontId="7" fillId="0" borderId="5" xfId="0" applyFont="1" applyBorder="1" applyAlignment="1">
      <alignment horizontal="center"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3" borderId="42" xfId="0" applyFill="1" applyBorder="1" applyAlignment="1" applyProtection="1">
      <alignment vertical="center" shrinkToFit="1"/>
      <protection locked="0"/>
    </xf>
    <xf numFmtId="0" fontId="40" fillId="0" borderId="0" xfId="2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right" vertical="center"/>
    </xf>
    <xf numFmtId="0" fontId="13" fillId="3" borderId="44" xfId="0" applyFont="1" applyFill="1" applyBorder="1" applyAlignment="1">
      <alignment vertical="center" shrinkToFit="1"/>
    </xf>
    <xf numFmtId="0" fontId="13" fillId="3" borderId="46" xfId="0" applyFont="1" applyFill="1" applyBorder="1" applyAlignment="1">
      <alignment vertical="center" shrinkToFit="1"/>
    </xf>
    <xf numFmtId="0" fontId="13" fillId="3" borderId="45" xfId="0" applyFont="1" applyFill="1" applyBorder="1" applyAlignment="1">
      <alignment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49" fontId="13" fillId="3" borderId="44" xfId="0" applyNumberFormat="1" applyFont="1" applyFill="1" applyBorder="1" applyAlignment="1">
      <alignment horizontal="center" vertical="center" shrinkToFit="1"/>
    </xf>
    <xf numFmtId="49" fontId="13" fillId="3" borderId="46" xfId="0" applyNumberFormat="1" applyFont="1" applyFill="1" applyBorder="1" applyAlignment="1">
      <alignment horizontal="center" vertical="center" shrinkToFit="1"/>
    </xf>
    <xf numFmtId="49" fontId="13" fillId="3" borderId="45" xfId="0" applyNumberFormat="1" applyFont="1" applyFill="1" applyBorder="1" applyAlignment="1">
      <alignment horizontal="center" vertical="center" shrinkToFit="1"/>
    </xf>
    <xf numFmtId="0" fontId="44" fillId="3" borderId="44" xfId="0" applyFont="1" applyFill="1" applyBorder="1" applyAlignment="1">
      <alignment vertical="center" shrinkToFit="1"/>
    </xf>
    <xf numFmtId="0" fontId="44" fillId="3" borderId="46" xfId="0" applyFont="1" applyFill="1" applyBorder="1" applyAlignment="1">
      <alignment vertical="center" shrinkToFit="1"/>
    </xf>
    <xf numFmtId="0" fontId="44" fillId="3" borderId="45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3" fillId="3" borderId="44" xfId="0" applyFont="1" applyFill="1" applyBorder="1" applyAlignment="1">
      <alignment horizontal="left" vertical="center" indent="1" shrinkToFit="1"/>
    </xf>
    <xf numFmtId="0" fontId="13" fillId="3" borderId="46" xfId="0" applyFont="1" applyFill="1" applyBorder="1" applyAlignment="1">
      <alignment horizontal="left" vertical="center" indent="1" shrinkToFit="1"/>
    </xf>
    <xf numFmtId="0" fontId="13" fillId="3" borderId="45" xfId="0" applyFont="1" applyFill="1" applyBorder="1" applyAlignment="1">
      <alignment horizontal="left" vertical="center" indent="1" shrinkToFit="1"/>
    </xf>
    <xf numFmtId="0" fontId="8" fillId="3" borderId="44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8" fillId="3" borderId="45" xfId="0" applyFont="1" applyFill="1" applyBorder="1" applyAlignment="1">
      <alignment horizontal="left" vertical="center" shrinkToFit="1"/>
    </xf>
    <xf numFmtId="0" fontId="12" fillId="0" borderId="0" xfId="0" applyFont="1" applyAlignment="1">
      <alignment horizontal="right" vertical="center" shrinkToFit="1"/>
    </xf>
    <xf numFmtId="49" fontId="8" fillId="3" borderId="44" xfId="0" applyNumberFormat="1" applyFont="1" applyFill="1" applyBorder="1" applyAlignment="1">
      <alignment horizontal="left" vertical="center" shrinkToFit="1"/>
    </xf>
    <xf numFmtId="49" fontId="8" fillId="3" borderId="46" xfId="0" applyNumberFormat="1" applyFont="1" applyFill="1" applyBorder="1" applyAlignment="1">
      <alignment horizontal="left" vertical="center" shrinkToFit="1"/>
    </xf>
    <xf numFmtId="49" fontId="8" fillId="3" borderId="45" xfId="0" applyNumberFormat="1" applyFont="1" applyFill="1" applyBorder="1" applyAlignment="1">
      <alignment horizontal="left" vertical="center" shrinkToFit="1"/>
    </xf>
    <xf numFmtId="178" fontId="8" fillId="4" borderId="44" xfId="0" applyNumberFormat="1" applyFont="1" applyFill="1" applyBorder="1" applyAlignment="1">
      <alignment horizontal="left" vertical="center"/>
    </xf>
    <xf numFmtId="178" fontId="8" fillId="4" borderId="46" xfId="0" applyNumberFormat="1" applyFont="1" applyFill="1" applyBorder="1" applyAlignment="1">
      <alignment horizontal="left" vertical="center"/>
    </xf>
    <xf numFmtId="178" fontId="8" fillId="4" borderId="45" xfId="0" applyNumberFormat="1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176" fontId="8" fillId="3" borderId="20" xfId="0" applyNumberFormat="1" applyFont="1" applyFill="1" applyBorder="1">
      <alignment vertical="center"/>
    </xf>
    <xf numFmtId="38" fontId="12" fillId="0" borderId="20" xfId="3" applyFont="1" applyFill="1" applyBorder="1" applyProtection="1">
      <alignment vertical="center"/>
    </xf>
    <xf numFmtId="0" fontId="8" fillId="3" borderId="23" xfId="0" applyFont="1" applyFill="1" applyBorder="1" applyAlignment="1">
      <alignment vertical="center" shrinkToFit="1"/>
    </xf>
    <xf numFmtId="0" fontId="8" fillId="3" borderId="48" xfId="0" applyFont="1" applyFill="1" applyBorder="1" applyAlignment="1">
      <alignment vertical="center" shrinkToFit="1"/>
    </xf>
    <xf numFmtId="0" fontId="8" fillId="3" borderId="42" xfId="0" applyFont="1" applyFill="1" applyBorder="1" applyAlignment="1">
      <alignment vertical="center" shrinkToFit="1"/>
    </xf>
    <xf numFmtId="176" fontId="8" fillId="3" borderId="42" xfId="0" applyNumberFormat="1" applyFont="1" applyFill="1" applyBorder="1">
      <alignment vertical="center"/>
    </xf>
    <xf numFmtId="0" fontId="8" fillId="3" borderId="43" xfId="0" applyFont="1" applyFill="1" applyBorder="1" applyAlignment="1">
      <alignment vertical="center" shrinkToFit="1"/>
    </xf>
    <xf numFmtId="176" fontId="9" fillId="0" borderId="24" xfId="3" applyNumberFormat="1" applyFont="1" applyBorder="1" applyProtection="1">
      <alignment vertical="center"/>
    </xf>
    <xf numFmtId="176" fontId="9" fillId="0" borderId="26" xfId="3" applyNumberFormat="1" applyFont="1" applyBorder="1" applyProtection="1">
      <alignment vertical="center"/>
    </xf>
    <xf numFmtId="176" fontId="9" fillId="0" borderId="19" xfId="3" applyNumberFormat="1" applyFont="1" applyBorder="1" applyProtection="1">
      <alignment vertical="center"/>
    </xf>
    <xf numFmtId="176" fontId="9" fillId="0" borderId="23" xfId="3" applyNumberFormat="1" applyFont="1" applyBorder="1" applyProtection="1">
      <alignment vertical="center"/>
    </xf>
    <xf numFmtId="176" fontId="12" fillId="0" borderId="19" xfId="3" applyNumberFormat="1" applyFont="1" applyBorder="1" applyProtection="1">
      <alignment vertical="center"/>
    </xf>
    <xf numFmtId="176" fontId="12" fillId="0" borderId="23" xfId="3" applyNumberFormat="1" applyFont="1" applyBorder="1" applyProtection="1">
      <alignment vertical="center"/>
    </xf>
    <xf numFmtId="176" fontId="9" fillId="0" borderId="48" xfId="3" applyNumberFormat="1" applyFont="1" applyBorder="1" applyProtection="1">
      <alignment vertical="center"/>
    </xf>
    <xf numFmtId="176" fontId="9" fillId="0" borderId="43" xfId="3" applyNumberFormat="1" applyFont="1" applyBorder="1" applyProtection="1">
      <alignment vertical="center"/>
    </xf>
    <xf numFmtId="177" fontId="46" fillId="0" borderId="0" xfId="0" applyNumberFormat="1" applyFont="1" applyAlignment="1">
      <alignment horizontal="right" vertical="center"/>
    </xf>
    <xf numFmtId="0" fontId="13" fillId="0" borderId="55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6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8" fillId="3" borderId="52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vertical="center" shrinkToFit="1"/>
    </xf>
    <xf numFmtId="0" fontId="8" fillId="3" borderId="54" xfId="0" applyFont="1" applyFill="1" applyBorder="1" applyAlignment="1">
      <alignment vertical="center" shrinkToFit="1"/>
    </xf>
    <xf numFmtId="0" fontId="13" fillId="0" borderId="55" xfId="0" applyFont="1" applyBorder="1" applyAlignment="1" applyProtection="1">
      <alignment vertical="center" shrinkToFit="1"/>
      <protection locked="0"/>
    </xf>
    <xf numFmtId="0" fontId="13" fillId="0" borderId="50" xfId="0" applyFont="1" applyBorder="1" applyAlignment="1" applyProtection="1">
      <alignment vertical="center" shrinkToFit="1"/>
      <protection locked="0"/>
    </xf>
    <xf numFmtId="0" fontId="13" fillId="0" borderId="56" xfId="0" applyFont="1" applyBorder="1" applyAlignment="1" applyProtection="1">
      <alignment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3" borderId="46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vertical="center" shrinkToFit="1"/>
      <protection locked="0"/>
    </xf>
    <xf numFmtId="0" fontId="13" fillId="0" borderId="31" xfId="0" applyFont="1" applyBorder="1" applyAlignment="1" applyProtection="1">
      <alignment vertical="center" shrinkToFit="1"/>
      <protection locked="0"/>
    </xf>
    <xf numFmtId="0" fontId="13" fillId="0" borderId="32" xfId="0" applyFont="1" applyBorder="1" applyAlignment="1" applyProtection="1">
      <alignment vertical="center" shrinkToFit="1"/>
      <protection locked="0"/>
    </xf>
    <xf numFmtId="38" fontId="12" fillId="0" borderId="20" xfId="3" applyFont="1" applyFill="1" applyBorder="1" applyProtection="1">
      <alignment vertical="center"/>
      <protection locked="0"/>
    </xf>
    <xf numFmtId="0" fontId="8" fillId="3" borderId="20" xfId="0" applyFont="1" applyFill="1" applyBorder="1" applyAlignment="1" applyProtection="1">
      <alignment vertical="center" shrinkToFit="1"/>
      <protection locked="0"/>
    </xf>
    <xf numFmtId="0" fontId="8" fillId="3" borderId="23" xfId="0" applyFont="1" applyFill="1" applyBorder="1" applyAlignment="1" applyProtection="1">
      <alignment vertical="center" shrinkToFit="1"/>
      <protection locked="0"/>
    </xf>
    <xf numFmtId="0" fontId="8" fillId="3" borderId="52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0" applyFont="1" applyFill="1" applyBorder="1" applyAlignment="1" applyProtection="1">
      <alignment vertical="center" shrinkToFit="1"/>
      <protection locked="0"/>
    </xf>
    <xf numFmtId="176" fontId="8" fillId="3" borderId="20" xfId="0" applyNumberFormat="1" applyFont="1" applyFill="1" applyBorder="1" applyProtection="1">
      <alignment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3" borderId="42" xfId="0" applyFont="1" applyFill="1" applyBorder="1" applyAlignment="1" applyProtection="1">
      <alignment vertical="center" shrinkToFit="1"/>
      <protection locked="0"/>
    </xf>
    <xf numFmtId="0" fontId="8" fillId="3" borderId="43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center"/>
    </xf>
    <xf numFmtId="0" fontId="13" fillId="3" borderId="44" xfId="0" applyFont="1" applyFill="1" applyBorder="1" applyAlignment="1" applyProtection="1">
      <alignment horizontal="left" vertical="center" indent="1" shrinkToFit="1"/>
      <protection locked="0"/>
    </xf>
    <xf numFmtId="0" fontId="13" fillId="3" borderId="46" xfId="0" applyFont="1" applyFill="1" applyBorder="1" applyAlignment="1" applyProtection="1">
      <alignment horizontal="left" vertical="center" indent="1" shrinkToFit="1"/>
      <protection locked="0"/>
    </xf>
    <xf numFmtId="0" fontId="13" fillId="3" borderId="45" xfId="0" applyFont="1" applyFill="1" applyBorder="1" applyAlignment="1" applyProtection="1">
      <alignment horizontal="left" vertical="center" indent="1" shrinkToFit="1"/>
      <protection locked="0"/>
    </xf>
    <xf numFmtId="178" fontId="8" fillId="4" borderId="44" xfId="0" applyNumberFormat="1" applyFont="1" applyFill="1" applyBorder="1" applyAlignment="1" applyProtection="1">
      <alignment horizontal="left" vertical="center"/>
      <protection locked="0"/>
    </xf>
    <xf numFmtId="178" fontId="8" fillId="4" borderId="46" xfId="0" applyNumberFormat="1" applyFont="1" applyFill="1" applyBorder="1" applyAlignment="1" applyProtection="1">
      <alignment horizontal="left" vertical="center"/>
      <protection locked="0"/>
    </xf>
    <xf numFmtId="178" fontId="8" fillId="4" borderId="45" xfId="0" applyNumberFormat="1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vertical="center" shrinkToFit="1"/>
      <protection locked="0"/>
    </xf>
    <xf numFmtId="0" fontId="8" fillId="3" borderId="19" xfId="0" applyFont="1" applyFill="1" applyBorder="1" applyAlignment="1" applyProtection="1">
      <alignment vertical="center" shrinkToFit="1"/>
      <protection locked="0"/>
    </xf>
    <xf numFmtId="176" fontId="8" fillId="3" borderId="42" xfId="0" applyNumberFormat="1" applyFont="1" applyFill="1" applyBorder="1" applyProtection="1">
      <alignment vertical="center"/>
      <protection locked="0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 shrinkToFit="1"/>
      <protection locked="0"/>
    </xf>
    <xf numFmtId="0" fontId="8" fillId="3" borderId="45" xfId="0" applyFont="1" applyFill="1" applyBorder="1" applyAlignment="1" applyProtection="1">
      <alignment horizontal="left" vertical="center" shrinkToFit="1"/>
      <protection locked="0"/>
    </xf>
    <xf numFmtId="49" fontId="8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5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19" xfId="3" applyNumberFormat="1" applyFont="1" applyBorder="1">
      <alignment vertical="center"/>
    </xf>
    <xf numFmtId="176" fontId="9" fillId="0" borderId="23" xfId="3" applyNumberFormat="1" applyFont="1" applyBorder="1">
      <alignment vertical="center"/>
    </xf>
    <xf numFmtId="176" fontId="12" fillId="0" borderId="19" xfId="3" applyNumberFormat="1" applyFont="1" applyBorder="1" applyProtection="1">
      <alignment vertical="center"/>
      <protection locked="0"/>
    </xf>
    <xf numFmtId="176" fontId="12" fillId="0" borderId="23" xfId="3" applyNumberFormat="1" applyFont="1" applyBorder="1" applyProtection="1">
      <alignment vertical="center"/>
      <protection locked="0"/>
    </xf>
    <xf numFmtId="176" fontId="9" fillId="0" borderId="48" xfId="3" applyNumberFormat="1" applyFont="1" applyBorder="1">
      <alignment vertical="center"/>
    </xf>
    <xf numFmtId="176" fontId="9" fillId="0" borderId="43" xfId="3" applyNumberFormat="1" applyFont="1" applyBorder="1">
      <alignment vertical="center"/>
    </xf>
    <xf numFmtId="176" fontId="9" fillId="0" borderId="24" xfId="3" applyNumberFormat="1" applyFont="1" applyBorder="1">
      <alignment vertical="center"/>
    </xf>
    <xf numFmtId="176" fontId="9" fillId="0" borderId="26" xfId="3" applyNumberFormat="1" applyFont="1" applyBorder="1">
      <alignment vertical="center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 applyProtection="1">
      <alignment horizontal="center" vertical="center" shrinkToFit="1"/>
      <protection locked="0"/>
    </xf>
    <xf numFmtId="49" fontId="13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44" fillId="3" borderId="44" xfId="0" applyFont="1" applyFill="1" applyBorder="1" applyAlignment="1" applyProtection="1">
      <alignment vertical="center" shrinkToFit="1"/>
      <protection locked="0"/>
    </xf>
    <xf numFmtId="0" fontId="44" fillId="3" borderId="46" xfId="0" applyFont="1" applyFill="1" applyBorder="1" applyAlignment="1" applyProtection="1">
      <alignment vertical="center" shrinkToFit="1"/>
      <protection locked="0"/>
    </xf>
    <xf numFmtId="0" fontId="44" fillId="3" borderId="45" xfId="0" applyFont="1" applyFill="1" applyBorder="1" applyAlignment="1" applyProtection="1">
      <alignment vertical="center" shrinkToFit="1"/>
      <protection locked="0"/>
    </xf>
    <xf numFmtId="0" fontId="13" fillId="3" borderId="44" xfId="0" applyFont="1" applyFill="1" applyBorder="1" applyAlignment="1" applyProtection="1">
      <alignment vertical="center" shrinkToFit="1"/>
      <protection locked="0"/>
    </xf>
    <xf numFmtId="0" fontId="13" fillId="3" borderId="46" xfId="0" applyFont="1" applyFill="1" applyBorder="1" applyAlignment="1" applyProtection="1">
      <alignment vertical="center" shrinkToFit="1"/>
      <protection locked="0"/>
    </xf>
    <xf numFmtId="0" fontId="13" fillId="3" borderId="45" xfId="0" applyFont="1" applyFill="1" applyBorder="1" applyAlignment="1" applyProtection="1">
      <alignment vertical="center" shrinkToFit="1"/>
      <protection locked="0"/>
    </xf>
    <xf numFmtId="0" fontId="7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vertical="center" shrinkToFit="1"/>
    </xf>
    <xf numFmtId="0" fontId="24" fillId="0" borderId="7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8"/>
    </xf>
    <xf numFmtId="0" fontId="20" fillId="0" borderId="20" xfId="0" applyFont="1" applyBorder="1" applyAlignment="1">
      <alignment horizontal="left" vertical="center" indent="8"/>
    </xf>
    <xf numFmtId="38" fontId="22" fillId="3" borderId="20" xfId="3" applyFont="1" applyFill="1" applyBorder="1" applyAlignment="1">
      <alignment horizontal="right" vertical="center"/>
    </xf>
    <xf numFmtId="0" fontId="20" fillId="0" borderId="20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horizontal="left" vertical="center" indent="8"/>
    </xf>
    <xf numFmtId="0" fontId="20" fillId="0" borderId="25" xfId="0" applyFont="1" applyBorder="1" applyAlignment="1">
      <alignment horizontal="left" vertical="center" indent="8"/>
    </xf>
    <xf numFmtId="38" fontId="22" fillId="3" borderId="25" xfId="3" applyFont="1" applyFill="1" applyBorder="1" applyAlignment="1">
      <alignment horizontal="right" vertical="center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178" fontId="22" fillId="3" borderId="0" xfId="0" applyNumberFormat="1" applyFont="1" applyFill="1" applyAlignment="1">
      <alignment horizontal="distributed" vertical="center" indent="1"/>
    </xf>
    <xf numFmtId="178" fontId="22" fillId="3" borderId="5" xfId="0" applyNumberFormat="1" applyFont="1" applyFill="1" applyBorder="1" applyAlignment="1">
      <alignment horizontal="distributed" vertical="center" indent="1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 shrinkToFit="1"/>
    </xf>
    <xf numFmtId="0" fontId="22" fillId="3" borderId="5" xfId="0" applyFont="1" applyFill="1" applyBorder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shrinkToFit="1"/>
    </xf>
    <xf numFmtId="0" fontId="22" fillId="3" borderId="19" xfId="0" applyFont="1" applyFill="1" applyBorder="1" applyAlignment="1">
      <alignment vertical="center" shrinkToFit="1"/>
    </xf>
    <xf numFmtId="0" fontId="22" fillId="3" borderId="20" xfId="0" applyFont="1" applyFill="1" applyBorder="1" applyAlignment="1">
      <alignment vertical="center" shrinkToFit="1"/>
    </xf>
    <xf numFmtId="176" fontId="22" fillId="3" borderId="20" xfId="0" applyNumberFormat="1" applyFont="1" applyFill="1" applyBorder="1">
      <alignment vertical="center"/>
    </xf>
    <xf numFmtId="176" fontId="22" fillId="3" borderId="20" xfId="0" applyNumberFormat="1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3" borderId="0" xfId="0" applyFont="1" applyFill="1" applyAlignment="1">
      <alignment horizontal="right" vertical="center" indent="2" shrinkToFit="1"/>
    </xf>
    <xf numFmtId="0" fontId="22" fillId="3" borderId="15" xfId="0" applyFont="1" applyFill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vertical="center" shrinkToFit="1"/>
    </xf>
    <xf numFmtId="0" fontId="22" fillId="3" borderId="10" xfId="0" applyFont="1" applyFill="1" applyBorder="1" applyAlignment="1">
      <alignment vertical="center" shrinkToFit="1"/>
    </xf>
    <xf numFmtId="0" fontId="20" fillId="0" borderId="19" xfId="0" applyFont="1" applyBorder="1" applyAlignment="1">
      <alignment horizontal="left" vertical="center" indent="11"/>
    </xf>
    <xf numFmtId="0" fontId="20" fillId="0" borderId="20" xfId="0" applyFont="1" applyBorder="1" applyAlignment="1">
      <alignment horizontal="left" vertical="center" indent="11"/>
    </xf>
    <xf numFmtId="177" fontId="22" fillId="3" borderId="20" xfId="0" applyNumberFormat="1" applyFont="1" applyFill="1" applyBorder="1" applyAlignment="1">
      <alignment horizontal="right" vertical="center"/>
    </xf>
    <xf numFmtId="0" fontId="20" fillId="0" borderId="3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>
      <alignment horizontal="distributed" vertical="center" indent="1"/>
    </xf>
    <xf numFmtId="0" fontId="22" fillId="0" borderId="5" xfId="0" applyFont="1" applyBorder="1" applyAlignment="1">
      <alignment horizontal="distributed" vertical="center" indent="1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34" xfId="0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0" xfId="0" applyNumberFormat="1" applyFont="1" applyBorder="1" applyAlignment="1">
      <alignment horizontal="right" vertical="center"/>
    </xf>
    <xf numFmtId="0" fontId="22" fillId="0" borderId="35" xfId="0" applyFont="1" applyBorder="1">
      <alignment vertical="center"/>
    </xf>
    <xf numFmtId="0" fontId="22" fillId="0" borderId="8" xfId="0" applyFont="1" applyBorder="1">
      <alignment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25" fillId="3" borderId="0" xfId="0" applyNumberFormat="1" applyFont="1" applyFill="1" applyAlignment="1">
      <alignment horizontal="distributed" vertical="center" shrinkToFit="1"/>
    </xf>
    <xf numFmtId="0" fontId="22" fillId="0" borderId="0" xfId="0" applyFont="1" applyAlignment="1">
      <alignment horizontal="center" vertical="center" shrinkToFit="1"/>
    </xf>
    <xf numFmtId="0" fontId="22" fillId="3" borderId="0" xfId="0" applyFont="1" applyFill="1" applyAlignment="1">
      <alignment horizontal="left" vertical="center" indent="1" shrinkToFit="1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left" vertical="center" indent="2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3" borderId="7" xfId="0" applyFont="1" applyFill="1" applyBorder="1" applyAlignment="1">
      <alignment vertical="center" shrinkToFit="1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shrinkToFit="1"/>
    </xf>
    <xf numFmtId="0" fontId="22" fillId="3" borderId="0" xfId="0" applyFont="1" applyFill="1" applyAlignment="1">
      <alignment horizontal="left" vertical="center" shrinkToFit="1"/>
    </xf>
    <xf numFmtId="177" fontId="22" fillId="3" borderId="0" xfId="0" applyNumberFormat="1" applyFont="1" applyFill="1" applyAlignment="1">
      <alignment horizontal="right" vertical="center"/>
    </xf>
    <xf numFmtId="177" fontId="22" fillId="3" borderId="1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 indent="1" shrinkToFit="1"/>
    </xf>
    <xf numFmtId="0" fontId="22" fillId="0" borderId="7" xfId="0" applyFont="1" applyBorder="1" applyAlignment="1">
      <alignment vertical="center" shrinkToFit="1"/>
    </xf>
    <xf numFmtId="0" fontId="24" fillId="0" borderId="0" xfId="0" applyFont="1" applyAlignment="1">
      <alignment shrinkToFit="1"/>
    </xf>
    <xf numFmtId="0" fontId="22" fillId="0" borderId="0" xfId="0" applyFont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0" xfId="0" applyFont="1" applyAlignment="1">
      <alignment horizontal="right" vertical="center" indent="1" shrinkToFit="1"/>
    </xf>
    <xf numFmtId="178" fontId="25" fillId="0" borderId="0" xfId="0" applyNumberFormat="1" applyFont="1" applyAlignment="1">
      <alignment horizontal="distributed" vertical="center" shrinkToFit="1"/>
    </xf>
    <xf numFmtId="0" fontId="22" fillId="0" borderId="0" xfId="0" applyFont="1" applyAlignment="1">
      <alignment horizontal="right" vertical="center" shrinkToFit="1"/>
    </xf>
    <xf numFmtId="177" fontId="22" fillId="0" borderId="0" xfId="0" applyNumberFormat="1" applyFont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 indent="1" shrinkToFit="1"/>
    </xf>
    <xf numFmtId="0" fontId="25" fillId="0" borderId="0" xfId="0" applyFont="1" applyAlignment="1">
      <alignment horizontal="left" vertical="center" indent="2"/>
    </xf>
    <xf numFmtId="178" fontId="22" fillId="0" borderId="0" xfId="0" applyNumberFormat="1" applyFont="1" applyAlignment="1">
      <alignment horizontal="distributed" vertical="center" indent="1"/>
    </xf>
    <xf numFmtId="0" fontId="22" fillId="0" borderId="5" xfId="0" applyFont="1" applyBorder="1" applyAlignment="1">
      <alignment vertical="center" shrinkToFit="1"/>
    </xf>
    <xf numFmtId="178" fontId="22" fillId="0" borderId="5" xfId="0" applyNumberFormat="1" applyFont="1" applyBorder="1" applyAlignment="1">
      <alignment horizontal="distributed" vertical="center" indent="1"/>
    </xf>
    <xf numFmtId="177" fontId="22" fillId="0" borderId="20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/>
    </xf>
    <xf numFmtId="0" fontId="22" fillId="0" borderId="12" xfId="0" applyFont="1" applyBorder="1" applyAlignment="1" applyProtection="1">
      <alignment vertical="center" shrinkToFit="1"/>
      <protection locked="0"/>
    </xf>
    <xf numFmtId="0" fontId="22" fillId="0" borderId="13" xfId="0" applyFont="1" applyBorder="1" applyAlignment="1" applyProtection="1">
      <alignment vertical="center" shrinkToFit="1"/>
      <protection locked="0"/>
    </xf>
    <xf numFmtId="0" fontId="22" fillId="0" borderId="16" xfId="0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vertical="center" shrinkToFit="1"/>
      <protection locked="0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0" xfId="0" applyFont="1" applyAlignment="1">
      <alignment horizontal="right" vertical="center" indent="2" shrinkToFit="1"/>
    </xf>
    <xf numFmtId="177" fontId="22" fillId="0" borderId="25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C487C11E-AD5A-4F1E-99E2-94D2987E65A4}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14CB-2214-41D3-A648-BDE2E1163F1F}">
  <sheetPr codeName="Sheet2">
    <tabColor rgb="FFFF0000"/>
  </sheetPr>
  <dimension ref="A1:K36"/>
  <sheetViews>
    <sheetView showGridLines="0" tabSelected="1" zoomScaleNormal="100" workbookViewId="0">
      <selection activeCell="K1" sqref="K1"/>
    </sheetView>
  </sheetViews>
  <sheetFormatPr defaultRowHeight="18" x14ac:dyDescent="0.4"/>
  <cols>
    <col min="1" max="8" width="9.25" style="73" customWidth="1"/>
    <col min="9" max="9" width="9" style="73"/>
    <col min="10" max="10" width="3.375" style="73" customWidth="1"/>
    <col min="11" max="16384" width="9" style="73"/>
  </cols>
  <sheetData>
    <row r="1" spans="1:11" ht="30" x14ac:dyDescent="0.4">
      <c r="A1" s="138" t="s">
        <v>171</v>
      </c>
      <c r="K1" s="73" t="s">
        <v>188</v>
      </c>
    </row>
    <row r="2" spans="1:11" x14ac:dyDescent="0.4">
      <c r="A2" s="139" t="s">
        <v>99</v>
      </c>
      <c r="B2" s="139" t="s">
        <v>157</v>
      </c>
      <c r="C2" s="139" t="s">
        <v>158</v>
      </c>
      <c r="K2" s="73" t="s">
        <v>189</v>
      </c>
    </row>
    <row r="3" spans="1:11" x14ac:dyDescent="0.4">
      <c r="K3" s="73" t="s">
        <v>193</v>
      </c>
    </row>
    <row r="4" spans="1:11" ht="30" x14ac:dyDescent="0.4">
      <c r="A4" s="138" t="s">
        <v>105</v>
      </c>
      <c r="K4" s="73" t="s">
        <v>195</v>
      </c>
    </row>
    <row r="5" spans="1:11" x14ac:dyDescent="0.4">
      <c r="A5" s="140" t="s">
        <v>173</v>
      </c>
      <c r="B5" s="141" t="s">
        <v>176</v>
      </c>
      <c r="C5" s="141"/>
      <c r="K5" s="73" t="s">
        <v>190</v>
      </c>
    </row>
    <row r="6" spans="1:11" x14ac:dyDescent="0.4">
      <c r="A6" s="142" t="s">
        <v>99</v>
      </c>
      <c r="B6" s="142" t="s">
        <v>157</v>
      </c>
      <c r="C6" s="142" t="s">
        <v>158</v>
      </c>
      <c r="K6" s="73" t="s">
        <v>196</v>
      </c>
    </row>
    <row r="7" spans="1:11" x14ac:dyDescent="0.4">
      <c r="A7" s="148" t="s">
        <v>194</v>
      </c>
      <c r="B7" s="152"/>
      <c r="C7" s="152"/>
      <c r="K7" s="73" t="s">
        <v>192</v>
      </c>
    </row>
    <row r="8" spans="1:11" x14ac:dyDescent="0.4">
      <c r="A8" s="73" t="s">
        <v>177</v>
      </c>
      <c r="F8" s="143" t="s">
        <v>172</v>
      </c>
      <c r="G8" s="73" t="s">
        <v>174</v>
      </c>
      <c r="K8" s="73" t="s">
        <v>197</v>
      </c>
    </row>
    <row r="9" spans="1:11" x14ac:dyDescent="0.4">
      <c r="K9" s="73" t="s">
        <v>198</v>
      </c>
    </row>
    <row r="10" spans="1:11" ht="30" x14ac:dyDescent="0.4">
      <c r="A10" s="138" t="s">
        <v>175</v>
      </c>
    </row>
    <row r="11" spans="1:11" x14ac:dyDescent="0.4">
      <c r="A11" s="144" t="s">
        <v>160</v>
      </c>
      <c r="B11" s="144"/>
      <c r="C11" s="144"/>
      <c r="D11" s="144"/>
      <c r="E11" s="144"/>
      <c r="F11" s="144"/>
      <c r="G11" s="144"/>
      <c r="H11" s="144"/>
      <c r="I11" s="144"/>
    </row>
    <row r="12" spans="1:11" x14ac:dyDescent="0.4">
      <c r="A12" s="145" t="s">
        <v>162</v>
      </c>
    </row>
    <row r="13" spans="1:11" x14ac:dyDescent="0.4">
      <c r="A13" s="73" t="s">
        <v>191</v>
      </c>
    </row>
    <row r="14" spans="1:11" x14ac:dyDescent="0.4">
      <c r="A14" s="73" t="s">
        <v>163</v>
      </c>
    </row>
    <row r="15" spans="1:11" x14ac:dyDescent="0.4">
      <c r="A15" s="73" t="s">
        <v>164</v>
      </c>
    </row>
    <row r="16" spans="1:11" x14ac:dyDescent="0.4">
      <c r="A16" s="73" t="s">
        <v>165</v>
      </c>
    </row>
    <row r="17" spans="1:9" x14ac:dyDescent="0.4">
      <c r="A17" s="73" t="s">
        <v>166</v>
      </c>
    </row>
    <row r="19" spans="1:9" x14ac:dyDescent="0.4">
      <c r="A19" s="146" t="s">
        <v>169</v>
      </c>
    </row>
    <row r="21" spans="1:9" x14ac:dyDescent="0.4">
      <c r="A21" s="144" t="s">
        <v>159</v>
      </c>
      <c r="B21" s="144"/>
      <c r="C21" s="144"/>
      <c r="D21" s="144"/>
      <c r="E21" s="144"/>
      <c r="F21" s="144"/>
      <c r="G21" s="144"/>
      <c r="H21" s="144"/>
      <c r="I21" s="144"/>
    </row>
    <row r="22" spans="1:9" x14ac:dyDescent="0.4">
      <c r="A22" s="141" t="s">
        <v>161</v>
      </c>
    </row>
    <row r="24" spans="1:9" x14ac:dyDescent="0.4">
      <c r="A24" s="144" t="s">
        <v>170</v>
      </c>
      <c r="B24" s="144"/>
      <c r="C24" s="144"/>
      <c r="D24" s="144"/>
      <c r="E24" s="144"/>
      <c r="F24" s="144"/>
      <c r="G24" s="144"/>
      <c r="H24" s="144"/>
      <c r="I24" s="144"/>
    </row>
    <row r="25" spans="1:9" x14ac:dyDescent="0.4">
      <c r="A25" s="145" t="s">
        <v>167</v>
      </c>
    </row>
    <row r="26" spans="1:9" x14ac:dyDescent="0.4">
      <c r="A26" s="145" t="s">
        <v>168</v>
      </c>
    </row>
    <row r="27" spans="1:9" x14ac:dyDescent="0.4">
      <c r="A27" s="146"/>
    </row>
    <row r="32" spans="1:9" x14ac:dyDescent="0.4">
      <c r="A32" s="147"/>
      <c r="B32" s="148"/>
    </row>
    <row r="33" spans="1:3" ht="18.75" x14ac:dyDescent="0.4">
      <c r="B33"/>
    </row>
    <row r="34" spans="1:3" ht="18.75" x14ac:dyDescent="0.4">
      <c r="B34"/>
    </row>
    <row r="35" spans="1:3" ht="18.75" x14ac:dyDescent="0.4">
      <c r="B35"/>
    </row>
    <row r="36" spans="1:3" x14ac:dyDescent="0.4">
      <c r="A36" s="141"/>
      <c r="B36" s="141"/>
      <c r="C36" s="141"/>
    </row>
  </sheetData>
  <phoneticPr fontId="1"/>
  <hyperlinks>
    <hyperlink ref="F8" location="手書用!A1" display="手書用" xr:uid="{1DA702D2-E9E4-4814-8198-B792E3288D48}"/>
    <hyperlink ref="A6" location="①見積書!A1" display="①見積書" xr:uid="{4F8893FD-89E3-4AA7-9B6A-81064939FB8F}"/>
    <hyperlink ref="B6" location="②完了届!A1" display="②完了届" xr:uid="{35529E33-1883-4D12-8B43-B9E66C98BFC0}"/>
    <hyperlink ref="C6" location="③請求書!A1" display="③請求書" xr:uid="{90E6A686-EFB2-46B3-9BC6-9FB04CFC4682}"/>
    <hyperlink ref="A5" location="入力用!A1" display=" 入力用 " xr:uid="{47E82BF4-834D-4870-9935-5558C4413FCF}"/>
  </hyperlinks>
  <printOptions horizontalCentered="1"/>
  <pageMargins left="0.31496062992125984" right="0.31496062992125984" top="0.39370078740157483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B509-E88F-42F8-A8A2-E6066C19B3AE}">
  <dimension ref="A1:AA55"/>
  <sheetViews>
    <sheetView showGridLines="0" zoomScaleNormal="100" zoomScaleSheetLayoutView="100" workbookViewId="0">
      <selection activeCell="F8" sqref="F8:M8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15" t="s">
        <v>144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80"/>
      <c r="O2" s="87" t="s">
        <v>182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B4" s="214" t="s">
        <v>65</v>
      </c>
      <c r="C4" s="214"/>
      <c r="D4" s="5" t="s">
        <v>63</v>
      </c>
      <c r="E4" s="149" t="s">
        <v>183</v>
      </c>
      <c r="F4" s="167" t="s">
        <v>186</v>
      </c>
      <c r="G4" s="168"/>
      <c r="H4" s="168"/>
      <c r="I4" s="169"/>
      <c r="J4" s="10" t="s">
        <v>184</v>
      </c>
      <c r="K4" s="10"/>
      <c r="L4" s="10"/>
      <c r="N4" s="5"/>
      <c r="O4" s="81" t="s">
        <v>131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B5" s="214" t="s">
        <v>80</v>
      </c>
      <c r="C5" s="214"/>
      <c r="D5" s="5" t="s">
        <v>63</v>
      </c>
      <c r="E5" s="5"/>
      <c r="F5" s="167">
        <v>1</v>
      </c>
      <c r="G5" s="168"/>
      <c r="H5" s="168"/>
      <c r="I5" s="168"/>
      <c r="J5" s="131" t="s">
        <v>137</v>
      </c>
      <c r="K5" s="168">
        <v>101</v>
      </c>
      <c r="L5" s="168"/>
      <c r="M5" s="132" t="s">
        <v>138</v>
      </c>
      <c r="N5" s="9" t="s">
        <v>90</v>
      </c>
      <c r="O5" s="84" t="s">
        <v>146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B6" s="214" t="s">
        <v>3</v>
      </c>
      <c r="C6" s="214"/>
      <c r="D6" s="5" t="s">
        <v>63</v>
      </c>
      <c r="E6" s="5"/>
      <c r="F6" s="167" t="s">
        <v>58</v>
      </c>
      <c r="G6" s="168"/>
      <c r="H6" s="168"/>
      <c r="I6" s="169"/>
      <c r="J6" s="123"/>
      <c r="K6" s="10"/>
      <c r="L6" s="10"/>
      <c r="M6" s="120"/>
      <c r="N6" s="9" t="s">
        <v>90</v>
      </c>
      <c r="O6" s="84" t="s">
        <v>129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B7" s="214" t="s">
        <v>81</v>
      </c>
      <c r="C7" s="214"/>
      <c r="D7" s="5" t="s">
        <v>63</v>
      </c>
      <c r="E7" s="5"/>
      <c r="F7" s="216" t="s">
        <v>185</v>
      </c>
      <c r="G7" s="217"/>
      <c r="H7" s="217"/>
      <c r="I7" s="217"/>
      <c r="J7" s="217"/>
      <c r="K7" s="217"/>
      <c r="L7" s="217"/>
      <c r="M7" s="218"/>
      <c r="N7" s="79"/>
      <c r="O7" s="84" t="s">
        <v>130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05"/>
      <c r="G8" s="206"/>
      <c r="H8" s="206"/>
      <c r="I8" s="206"/>
      <c r="J8" s="206"/>
      <c r="K8" s="206"/>
      <c r="L8" s="206"/>
      <c r="M8" s="207"/>
      <c r="N8" s="79"/>
      <c r="O8" s="84" t="s">
        <v>132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05"/>
      <c r="G9" s="206"/>
      <c r="H9" s="206"/>
      <c r="I9" s="206"/>
      <c r="J9" s="206"/>
      <c r="K9" s="206"/>
      <c r="L9" s="206"/>
      <c r="M9" s="207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08"/>
      <c r="G10" s="209"/>
      <c r="H10" s="209"/>
      <c r="I10" s="209"/>
      <c r="J10" s="209"/>
      <c r="K10" s="209"/>
      <c r="L10" s="209"/>
      <c r="M10" s="210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11" t="s">
        <v>68</v>
      </c>
      <c r="C12" s="212"/>
      <c r="D12" s="212"/>
      <c r="E12" s="133" t="s">
        <v>8</v>
      </c>
      <c r="F12" s="133" t="s">
        <v>9</v>
      </c>
      <c r="G12" s="212" t="s">
        <v>10</v>
      </c>
      <c r="H12" s="212"/>
      <c r="I12" s="212" t="s">
        <v>11</v>
      </c>
      <c r="J12" s="212"/>
      <c r="K12" s="212" t="s">
        <v>60</v>
      </c>
      <c r="L12" s="212"/>
      <c r="M12" s="213"/>
      <c r="N12" s="10"/>
      <c r="O12" s="84" t="s">
        <v>134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187" t="s">
        <v>106</v>
      </c>
      <c r="C13" s="188"/>
      <c r="D13" s="188"/>
      <c r="E13" s="134">
        <v>50</v>
      </c>
      <c r="F13" s="135" t="s">
        <v>152</v>
      </c>
      <c r="G13" s="189">
        <v>1000</v>
      </c>
      <c r="H13" s="189"/>
      <c r="I13" s="190">
        <f t="shared" ref="I13:I24" si="0">IF(ROUND(PRODUCT(E13,G13),0)=0,"",ROUND(PRODUCT(E13,G13),0))</f>
        <v>50000</v>
      </c>
      <c r="J13" s="190"/>
      <c r="K13" s="188"/>
      <c r="L13" s="188"/>
      <c r="M13" s="191"/>
      <c r="N13" s="9" t="s">
        <v>90</v>
      </c>
      <c r="O13" s="84" t="s">
        <v>178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187" t="s">
        <v>108</v>
      </c>
      <c r="C14" s="188"/>
      <c r="D14" s="188"/>
      <c r="E14" s="134">
        <v>1.5</v>
      </c>
      <c r="F14" s="135" t="s">
        <v>154</v>
      </c>
      <c r="G14" s="189">
        <v>1500</v>
      </c>
      <c r="H14" s="189"/>
      <c r="I14" s="190">
        <f t="shared" si="0"/>
        <v>2250</v>
      </c>
      <c r="J14" s="190"/>
      <c r="K14" s="188"/>
      <c r="L14" s="188"/>
      <c r="M14" s="191"/>
      <c r="N14" s="9"/>
    </row>
    <row r="15" spans="1:27" ht="18.75" customHeight="1" x14ac:dyDescent="0.4">
      <c r="A15" s="5">
        <v>3</v>
      </c>
      <c r="B15" s="187" t="s">
        <v>153</v>
      </c>
      <c r="C15" s="188"/>
      <c r="D15" s="188"/>
      <c r="E15" s="134">
        <v>1</v>
      </c>
      <c r="F15" s="135" t="s">
        <v>107</v>
      </c>
      <c r="G15" s="189">
        <v>1000</v>
      </c>
      <c r="H15" s="189"/>
      <c r="I15" s="190">
        <f t="shared" si="0"/>
        <v>1000</v>
      </c>
      <c r="J15" s="190"/>
      <c r="K15" s="188" t="s">
        <v>56</v>
      </c>
      <c r="L15" s="188"/>
      <c r="M15" s="191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187" t="s">
        <v>155</v>
      </c>
      <c r="C16" s="188"/>
      <c r="D16" s="188"/>
      <c r="E16" s="134">
        <v>1</v>
      </c>
      <c r="F16" s="135" t="s">
        <v>113</v>
      </c>
      <c r="G16" s="189">
        <v>3000</v>
      </c>
      <c r="H16" s="189"/>
      <c r="I16" s="190">
        <f t="shared" si="0"/>
        <v>3000</v>
      </c>
      <c r="J16" s="190"/>
      <c r="K16" s="188"/>
      <c r="L16" s="188"/>
      <c r="M16" s="191"/>
      <c r="N16" s="10"/>
      <c r="O16" s="84" t="s">
        <v>135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187"/>
      <c r="C17" s="188"/>
      <c r="D17" s="188"/>
      <c r="E17" s="134"/>
      <c r="F17" s="135"/>
      <c r="G17" s="189"/>
      <c r="H17" s="189"/>
      <c r="I17" s="190" t="str">
        <f t="shared" si="0"/>
        <v/>
      </c>
      <c r="J17" s="190"/>
      <c r="K17" s="188"/>
      <c r="L17" s="188"/>
      <c r="M17" s="191"/>
      <c r="N17" s="9" t="s">
        <v>90</v>
      </c>
      <c r="O17" s="84" t="s">
        <v>151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187"/>
      <c r="C18" s="188"/>
      <c r="D18" s="188"/>
      <c r="E18" s="134"/>
      <c r="F18" s="135"/>
      <c r="G18" s="189"/>
      <c r="H18" s="189"/>
      <c r="I18" s="190" t="str">
        <f t="shared" si="0"/>
        <v/>
      </c>
      <c r="J18" s="190"/>
      <c r="K18" s="188"/>
      <c r="L18" s="188"/>
      <c r="M18" s="191"/>
      <c r="N18" s="9"/>
      <c r="O18" s="117" t="s">
        <v>147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187"/>
      <c r="C19" s="188"/>
      <c r="D19" s="188"/>
      <c r="E19" s="134"/>
      <c r="F19" s="135"/>
      <c r="G19" s="189"/>
      <c r="H19" s="189"/>
      <c r="I19" s="190" t="str">
        <f t="shared" si="0"/>
        <v/>
      </c>
      <c r="J19" s="190"/>
      <c r="K19" s="188"/>
      <c r="L19" s="188"/>
      <c r="M19" s="191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187"/>
      <c r="C20" s="188"/>
      <c r="D20" s="188"/>
      <c r="E20" s="134"/>
      <c r="F20" s="135"/>
      <c r="G20" s="189"/>
      <c r="H20" s="189"/>
      <c r="I20" s="190" t="str">
        <f t="shared" si="0"/>
        <v/>
      </c>
      <c r="J20" s="190"/>
      <c r="K20" s="188"/>
      <c r="L20" s="188"/>
      <c r="M20" s="191"/>
      <c r="N20" s="86"/>
      <c r="O20" s="84" t="s">
        <v>148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187"/>
      <c r="C21" s="188"/>
      <c r="D21" s="188"/>
      <c r="E21" s="134"/>
      <c r="F21" s="135"/>
      <c r="G21" s="189"/>
      <c r="H21" s="189"/>
      <c r="I21" s="190" t="str">
        <f t="shared" si="0"/>
        <v/>
      </c>
      <c r="J21" s="190"/>
      <c r="K21" s="188"/>
      <c r="L21" s="188"/>
      <c r="M21" s="191"/>
      <c r="N21" s="86"/>
      <c r="O21" s="84" t="s">
        <v>149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187"/>
      <c r="C22" s="188"/>
      <c r="D22" s="188"/>
      <c r="E22" s="134"/>
      <c r="F22" s="135"/>
      <c r="G22" s="189"/>
      <c r="H22" s="189"/>
      <c r="I22" s="190" t="str">
        <f t="shared" si="0"/>
        <v/>
      </c>
      <c r="J22" s="190"/>
      <c r="K22" s="188"/>
      <c r="L22" s="188"/>
      <c r="M22" s="191"/>
      <c r="N22" s="86"/>
      <c r="O22" s="84" t="s">
        <v>150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187"/>
      <c r="C23" s="188"/>
      <c r="D23" s="188"/>
      <c r="E23" s="134"/>
      <c r="F23" s="135"/>
      <c r="G23" s="189"/>
      <c r="H23" s="189"/>
      <c r="I23" s="190" t="str">
        <f t="shared" si="0"/>
        <v/>
      </c>
      <c r="J23" s="190"/>
      <c r="K23" s="188"/>
      <c r="L23" s="188"/>
      <c r="M23" s="191"/>
      <c r="N23" s="86"/>
    </row>
    <row r="24" spans="1:27" ht="18.75" customHeight="1" thickBot="1" x14ac:dyDescent="0.45">
      <c r="A24" s="5">
        <v>12</v>
      </c>
      <c r="B24" s="192"/>
      <c r="C24" s="193"/>
      <c r="D24" s="193"/>
      <c r="E24" s="136"/>
      <c r="F24" s="137"/>
      <c r="G24" s="194"/>
      <c r="H24" s="194"/>
      <c r="I24" s="190" t="str">
        <f t="shared" si="0"/>
        <v/>
      </c>
      <c r="J24" s="190"/>
      <c r="K24" s="193"/>
      <c r="L24" s="193"/>
      <c r="M24" s="195"/>
      <c r="N24" s="86"/>
      <c r="O24" s="81" t="s">
        <v>140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196">
        <f ca="1">IF(SUMIF($K$13:$M$24,"非課税",$I$13:$J$24)=0,"",SUMIF($K$13:$M$24,"非課税",$I$13:$J$24))</f>
        <v>1000</v>
      </c>
      <c r="J25" s="197"/>
      <c r="K25" s="125"/>
      <c r="L25" s="118"/>
      <c r="M25" s="118"/>
      <c r="N25" s="118"/>
      <c r="O25" s="84" t="s">
        <v>141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198">
        <f ca="1">IF(SUM($I$13:$J$24)=0,"",SUMIF($K$13:$M$24,"&lt;&gt;非課税",$I$13:$J$24))</f>
        <v>55250</v>
      </c>
      <c r="J26" s="199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200">
        <f ca="1">IF($I$26="","",ROUNDUP($I$26*0.1,0))</f>
        <v>5525</v>
      </c>
      <c r="J27" s="201"/>
      <c r="K27" s="128"/>
      <c r="L27" s="125"/>
      <c r="M27" s="125"/>
      <c r="N27" s="125"/>
      <c r="O27" s="81" t="s">
        <v>180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202">
        <f ca="1">IF(SUM($I$25:$J$27)=0,"",SUM($I$25:$J$27))</f>
        <v>61775</v>
      </c>
      <c r="J28" s="203"/>
      <c r="K28" s="125"/>
      <c r="L28" s="125"/>
      <c r="M28" s="125"/>
      <c r="N28" s="125"/>
      <c r="O28" s="84" t="s">
        <v>181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204"/>
      <c r="J29" s="204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66" t="s">
        <v>89</v>
      </c>
      <c r="C31" s="166"/>
      <c r="D31" s="9" t="s">
        <v>63</v>
      </c>
      <c r="E31" s="181">
        <v>45384</v>
      </c>
      <c r="F31" s="182"/>
      <c r="G31" s="183"/>
      <c r="H31" s="5" t="s">
        <v>90</v>
      </c>
      <c r="I31" s="184" t="s">
        <v>133</v>
      </c>
      <c r="J31" s="185"/>
      <c r="K31" s="186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66" t="s">
        <v>87</v>
      </c>
      <c r="C32" s="166"/>
      <c r="D32" s="9" t="s">
        <v>63</v>
      </c>
      <c r="E32" s="181">
        <v>45387</v>
      </c>
      <c r="F32" s="182"/>
      <c r="G32" s="183"/>
      <c r="H32" s="5" t="s">
        <v>90</v>
      </c>
      <c r="I32" s="184" t="s">
        <v>128</v>
      </c>
      <c r="J32" s="185"/>
      <c r="K32" s="186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66" t="s">
        <v>64</v>
      </c>
      <c r="C33" s="166"/>
      <c r="D33" s="9" t="s">
        <v>63</v>
      </c>
      <c r="E33" s="181">
        <v>45392</v>
      </c>
      <c r="F33" s="182"/>
      <c r="G33" s="183"/>
      <c r="H33" s="5" t="s">
        <v>90</v>
      </c>
      <c r="I33" s="184" t="s">
        <v>92</v>
      </c>
      <c r="J33" s="185"/>
      <c r="K33" s="186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D34" s="119"/>
      <c r="E34" s="119" t="s">
        <v>139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D35" s="119"/>
      <c r="E35" s="119" t="s">
        <v>136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66" t="s">
        <v>16</v>
      </c>
      <c r="C38" s="166"/>
      <c r="D38" s="11" t="s">
        <v>63</v>
      </c>
      <c r="E38" s="174" t="s">
        <v>117</v>
      </c>
      <c r="F38" s="175"/>
      <c r="G38" s="175"/>
      <c r="H38" s="175"/>
      <c r="I38" s="175"/>
      <c r="J38" s="175"/>
      <c r="K38" s="175"/>
      <c r="L38" s="175"/>
      <c r="M38" s="176"/>
      <c r="N38" s="92"/>
      <c r="O38" s="3"/>
    </row>
    <row r="39" spans="1:25" ht="18.75" customHeight="1" thickBot="1" x14ac:dyDescent="0.45">
      <c r="A39" s="95"/>
      <c r="B39" s="166" t="s">
        <v>73</v>
      </c>
      <c r="C39" s="166"/>
      <c r="D39" s="11" t="s">
        <v>63</v>
      </c>
      <c r="E39" s="174" t="s">
        <v>142</v>
      </c>
      <c r="F39" s="175"/>
      <c r="G39" s="175"/>
      <c r="H39" s="175"/>
      <c r="I39" s="175"/>
      <c r="J39" s="175"/>
      <c r="K39" s="175"/>
      <c r="L39" s="175"/>
      <c r="M39" s="176"/>
      <c r="N39" s="92"/>
      <c r="O39" s="3"/>
    </row>
    <row r="40" spans="1:25" ht="18.75" customHeight="1" thickBot="1" x14ac:dyDescent="0.45">
      <c r="A40" s="95"/>
      <c r="B40" s="166" t="s">
        <v>71</v>
      </c>
      <c r="C40" s="166"/>
      <c r="D40" s="9" t="s">
        <v>63</v>
      </c>
      <c r="E40" s="9" t="s">
        <v>61</v>
      </c>
      <c r="F40" s="167" t="s">
        <v>70</v>
      </c>
      <c r="G40" s="168"/>
      <c r="H40" s="169"/>
      <c r="I40" s="6" t="s">
        <v>59</v>
      </c>
      <c r="J40" s="167" t="s">
        <v>69</v>
      </c>
      <c r="K40" s="168"/>
      <c r="L40" s="168"/>
      <c r="M40" s="169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70" t="s">
        <v>74</v>
      </c>
      <c r="C42" s="170"/>
      <c r="D42" s="170"/>
      <c r="E42" s="170"/>
      <c r="F42" s="170"/>
      <c r="G42" s="170"/>
      <c r="H42" s="170"/>
      <c r="I42" s="11" t="s">
        <v>63</v>
      </c>
      <c r="J42" s="171" t="s">
        <v>49</v>
      </c>
      <c r="K42" s="172"/>
      <c r="L42" s="172"/>
      <c r="M42" s="173"/>
      <c r="N42" s="5" t="s">
        <v>90</v>
      </c>
      <c r="O42" s="84" t="s">
        <v>124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66" t="s">
        <v>72</v>
      </c>
      <c r="C44" s="166"/>
      <c r="D44" s="11" t="s">
        <v>63</v>
      </c>
      <c r="E44" s="174" t="s">
        <v>118</v>
      </c>
      <c r="F44" s="175"/>
      <c r="G44" s="175"/>
      <c r="H44" s="175"/>
      <c r="I44" s="175"/>
      <c r="J44" s="175"/>
      <c r="K44" s="175"/>
      <c r="L44" s="175"/>
      <c r="M44" s="176"/>
      <c r="N44" s="92"/>
      <c r="O44" s="84" t="s">
        <v>125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77" t="s">
        <v>82</v>
      </c>
      <c r="C45" s="177"/>
      <c r="D45" s="11" t="s">
        <v>63</v>
      </c>
      <c r="E45" s="178" t="s">
        <v>119</v>
      </c>
      <c r="F45" s="179"/>
      <c r="G45" s="179"/>
      <c r="H45" s="179"/>
      <c r="I45" s="179"/>
      <c r="J45" s="179"/>
      <c r="K45" s="179"/>
      <c r="L45" s="179"/>
      <c r="M45" s="180"/>
      <c r="N45" s="5" t="s">
        <v>90</v>
      </c>
      <c r="O45" s="84" t="s">
        <v>126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53" t="s">
        <v>75</v>
      </c>
      <c r="C49" s="153"/>
      <c r="D49" s="11" t="s">
        <v>63</v>
      </c>
      <c r="E49" s="157" t="s">
        <v>120</v>
      </c>
      <c r="F49" s="158"/>
      <c r="G49" s="159"/>
      <c r="H49" s="10" t="s">
        <v>121</v>
      </c>
      <c r="I49" s="10"/>
      <c r="L49" s="10"/>
      <c r="M49" s="10"/>
    </row>
    <row r="50" spans="1:15" ht="18.75" customHeight="1" thickBot="1" x14ac:dyDescent="0.45">
      <c r="A50" s="95"/>
      <c r="B50" s="153" t="s">
        <v>76</v>
      </c>
      <c r="C50" s="153"/>
      <c r="D50" s="11" t="s">
        <v>63</v>
      </c>
      <c r="E50" s="157" t="s">
        <v>109</v>
      </c>
      <c r="F50" s="158"/>
      <c r="G50" s="159"/>
      <c r="H50" s="10" t="s">
        <v>122</v>
      </c>
      <c r="I50" s="10"/>
      <c r="L50" s="10"/>
      <c r="M50" s="10"/>
      <c r="O50" s="10"/>
    </row>
    <row r="51" spans="1:15" ht="18.75" customHeight="1" thickBot="1" x14ac:dyDescent="0.45">
      <c r="A51" s="95"/>
      <c r="B51" s="153" t="s">
        <v>77</v>
      </c>
      <c r="C51" s="153"/>
      <c r="D51" s="11" t="s">
        <v>63</v>
      </c>
      <c r="E51" s="157" t="s">
        <v>110</v>
      </c>
      <c r="F51" s="158"/>
      <c r="G51" s="159"/>
      <c r="H51" s="10" t="s">
        <v>123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53" t="s">
        <v>78</v>
      </c>
      <c r="C52" s="153"/>
      <c r="D52" s="11" t="s">
        <v>63</v>
      </c>
      <c r="E52" s="160" t="s">
        <v>50</v>
      </c>
      <c r="F52" s="161"/>
      <c r="G52" s="162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53" t="s">
        <v>40</v>
      </c>
      <c r="C53" s="153"/>
      <c r="D53" s="11" t="s">
        <v>63</v>
      </c>
      <c r="E53" s="163" t="s">
        <v>143</v>
      </c>
      <c r="F53" s="164"/>
      <c r="G53" s="164"/>
      <c r="H53" s="164"/>
      <c r="I53" s="164"/>
      <c r="J53" s="164"/>
      <c r="K53" s="164"/>
      <c r="L53" s="164"/>
      <c r="M53" s="165"/>
      <c r="N53" s="10" t="s">
        <v>127</v>
      </c>
      <c r="O53" s="10"/>
    </row>
    <row r="54" spans="1:15" ht="18.75" customHeight="1" thickBot="1" x14ac:dyDescent="0.45">
      <c r="A54" s="95"/>
      <c r="B54" s="153" t="s">
        <v>79</v>
      </c>
      <c r="C54" s="153"/>
      <c r="D54" s="11" t="s">
        <v>63</v>
      </c>
      <c r="E54" s="154" t="s">
        <v>142</v>
      </c>
      <c r="F54" s="155"/>
      <c r="G54" s="155"/>
      <c r="H54" s="155"/>
      <c r="I54" s="155"/>
      <c r="J54" s="155"/>
      <c r="K54" s="155"/>
      <c r="L54" s="155"/>
      <c r="M54" s="156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4">
    <mergeCell ref="F4:I4"/>
    <mergeCell ref="F5:I5"/>
    <mergeCell ref="K5:L5"/>
    <mergeCell ref="F6:I6"/>
    <mergeCell ref="B1:M2"/>
    <mergeCell ref="B4:C4"/>
    <mergeCell ref="B5:C5"/>
    <mergeCell ref="B6:C6"/>
    <mergeCell ref="F7:M7"/>
    <mergeCell ref="F8:M8"/>
    <mergeCell ref="F9:M9"/>
    <mergeCell ref="F10:M10"/>
    <mergeCell ref="B12:D12"/>
    <mergeCell ref="G12:H12"/>
    <mergeCell ref="I12:J12"/>
    <mergeCell ref="K12:M12"/>
    <mergeCell ref="B7:C7"/>
    <mergeCell ref="B13:D13"/>
    <mergeCell ref="G13:H13"/>
    <mergeCell ref="I13:J13"/>
    <mergeCell ref="K13:M13"/>
    <mergeCell ref="B14:D14"/>
    <mergeCell ref="G14:H14"/>
    <mergeCell ref="I14:J14"/>
    <mergeCell ref="K14:M14"/>
    <mergeCell ref="B15:D15"/>
    <mergeCell ref="G15:H15"/>
    <mergeCell ref="I15:J15"/>
    <mergeCell ref="K15:M15"/>
    <mergeCell ref="B16:D16"/>
    <mergeCell ref="G16:H16"/>
    <mergeCell ref="I16:J16"/>
    <mergeCell ref="K16:M16"/>
    <mergeCell ref="B17:D17"/>
    <mergeCell ref="G17:H17"/>
    <mergeCell ref="I17:J17"/>
    <mergeCell ref="K17:M17"/>
    <mergeCell ref="B18:D18"/>
    <mergeCell ref="G18:H18"/>
    <mergeCell ref="I18:J18"/>
    <mergeCell ref="K18:M18"/>
    <mergeCell ref="B19:D19"/>
    <mergeCell ref="G19:H19"/>
    <mergeCell ref="I19:J19"/>
    <mergeCell ref="K19:M19"/>
    <mergeCell ref="B20:D20"/>
    <mergeCell ref="G20:H20"/>
    <mergeCell ref="I20:J20"/>
    <mergeCell ref="K20:M20"/>
    <mergeCell ref="B21:D21"/>
    <mergeCell ref="G21:H21"/>
    <mergeCell ref="I21:J21"/>
    <mergeCell ref="K21:M21"/>
    <mergeCell ref="B22:D22"/>
    <mergeCell ref="G22:H22"/>
    <mergeCell ref="I22:J22"/>
    <mergeCell ref="K22:M22"/>
    <mergeCell ref="B31:C31"/>
    <mergeCell ref="E31:G31"/>
    <mergeCell ref="I31:K31"/>
    <mergeCell ref="B23:D23"/>
    <mergeCell ref="G23:H23"/>
    <mergeCell ref="I23:J23"/>
    <mergeCell ref="K23:M23"/>
    <mergeCell ref="B24:D24"/>
    <mergeCell ref="G24:H24"/>
    <mergeCell ref="I24:J24"/>
    <mergeCell ref="K24:M24"/>
    <mergeCell ref="I25:J25"/>
    <mergeCell ref="I26:J26"/>
    <mergeCell ref="I27:J27"/>
    <mergeCell ref="I28:J28"/>
    <mergeCell ref="I29:J29"/>
    <mergeCell ref="B32:C32"/>
    <mergeCell ref="E32:G32"/>
    <mergeCell ref="I32:K32"/>
    <mergeCell ref="B33:C33"/>
    <mergeCell ref="E33:G33"/>
    <mergeCell ref="I33:K33"/>
    <mergeCell ref="B38:C38"/>
    <mergeCell ref="E38:M38"/>
    <mergeCell ref="B39:C39"/>
    <mergeCell ref="E39:M39"/>
    <mergeCell ref="B40:C40"/>
    <mergeCell ref="F40:H40"/>
    <mergeCell ref="J40:M40"/>
    <mergeCell ref="B42:H42"/>
    <mergeCell ref="J42:M42"/>
    <mergeCell ref="B44:C44"/>
    <mergeCell ref="E44:M44"/>
    <mergeCell ref="B45:C45"/>
    <mergeCell ref="E45:M45"/>
    <mergeCell ref="B54:C54"/>
    <mergeCell ref="E54:M54"/>
    <mergeCell ref="B49:C49"/>
    <mergeCell ref="E49:G49"/>
    <mergeCell ref="B50:C50"/>
    <mergeCell ref="E50:G50"/>
    <mergeCell ref="B51:C51"/>
    <mergeCell ref="E51:G51"/>
    <mergeCell ref="B52:C52"/>
    <mergeCell ref="E52:G52"/>
    <mergeCell ref="B53:C53"/>
    <mergeCell ref="E53:M53"/>
  </mergeCells>
  <phoneticPr fontId="1"/>
  <conditionalFormatting sqref="E13:E24">
    <cfRule type="expression" dxfId="0" priority="1">
      <formula>MOD($E13,1)=0</formula>
    </cfRule>
  </conditionalFormatting>
  <dataValidations count="6">
    <dataValidation type="list" allowBlank="1" showInputMessage="1" showErrorMessage="1" sqref="M5" xr:uid="{ACF7AC2C-9321-4EE7-A901-641691EA5DBD}">
      <formula1>"　,号室"</formula1>
    </dataValidation>
    <dataValidation type="list" allowBlank="1" showInputMessage="1" showErrorMessage="1" sqref="J5" xr:uid="{B5B883F6-9067-4E52-9A29-5262FF3E7151}">
      <formula1>"　,号棟,棟"</formula1>
    </dataValidation>
    <dataValidation imeMode="halfKatakana" allowBlank="1" showInputMessage="1" showErrorMessage="1" sqref="E53:M53" xr:uid="{FBA8EC85-8997-4E59-B64E-19E4D13295C1}"/>
    <dataValidation imeMode="hiragana" allowBlank="1" showInputMessage="1" showErrorMessage="1" sqref="E54:M54" xr:uid="{B581085B-7CAC-4D30-8B2C-7159C3072CED}"/>
    <dataValidation imeMode="halfAlpha" allowBlank="1" showInputMessage="1" showErrorMessage="1" sqref="E52:G52 J42:M42" xr:uid="{DA99926B-33B9-46AB-BC80-33298741A90A}"/>
    <dataValidation type="list" allowBlank="1" showInputMessage="1" showErrorMessage="1" sqref="E51:G51" xr:uid="{75D5644F-33C4-4EC1-BBC5-3FB1A1330CE2}">
      <formula1>"普通,当座"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90FD-5843-4C22-9156-9FAD43946093}">
  <sheetPr codeName="Sheet1">
    <tabColor rgb="FFFF0000"/>
  </sheetPr>
  <dimension ref="A1:AA55"/>
  <sheetViews>
    <sheetView showGridLines="0" zoomScaleNormal="100" zoomScaleSheetLayoutView="100" workbookViewId="0">
      <selection activeCell="J5" sqref="J5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39" t="s">
        <v>91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39" t="s">
        <v>62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80"/>
      <c r="O2" s="87" t="s">
        <v>182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B4" s="214" t="s">
        <v>65</v>
      </c>
      <c r="C4" s="214"/>
      <c r="D4" s="5" t="s">
        <v>63</v>
      </c>
      <c r="E4" s="149" t="s">
        <v>183</v>
      </c>
      <c r="F4" s="222"/>
      <c r="G4" s="223"/>
      <c r="H4" s="223"/>
      <c r="I4" s="224"/>
      <c r="J4" s="10" t="s">
        <v>184</v>
      </c>
      <c r="K4" s="10"/>
      <c r="L4" s="10"/>
      <c r="N4" s="5"/>
      <c r="O4" s="81" t="s">
        <v>131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B5" s="214" t="s">
        <v>80</v>
      </c>
      <c r="C5" s="214"/>
      <c r="D5" s="5" t="s">
        <v>63</v>
      </c>
      <c r="E5" s="5"/>
      <c r="F5" s="222"/>
      <c r="G5" s="223"/>
      <c r="H5" s="223"/>
      <c r="I5" s="223"/>
      <c r="J5" s="129" t="s">
        <v>137</v>
      </c>
      <c r="K5" s="223"/>
      <c r="L5" s="223"/>
      <c r="M5" s="130" t="s">
        <v>138</v>
      </c>
      <c r="N5" s="9" t="s">
        <v>90</v>
      </c>
      <c r="O5" s="84" t="s">
        <v>146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B6" s="214" t="s">
        <v>3</v>
      </c>
      <c r="C6" s="214"/>
      <c r="D6" s="5" t="s">
        <v>63</v>
      </c>
      <c r="E6" s="5"/>
      <c r="F6" s="222"/>
      <c r="G6" s="223"/>
      <c r="H6" s="223"/>
      <c r="I6" s="224"/>
      <c r="J6" s="123"/>
      <c r="K6" s="10"/>
      <c r="L6" s="10"/>
      <c r="M6" s="120"/>
      <c r="N6" s="9" t="s">
        <v>90</v>
      </c>
      <c r="O6" s="84" t="s">
        <v>129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B7" s="214" t="s">
        <v>81</v>
      </c>
      <c r="C7" s="214"/>
      <c r="D7" s="5" t="s">
        <v>63</v>
      </c>
      <c r="E7" s="5"/>
      <c r="F7" s="231"/>
      <c r="G7" s="232"/>
      <c r="H7" s="232"/>
      <c r="I7" s="232"/>
      <c r="J7" s="232"/>
      <c r="K7" s="232"/>
      <c r="L7" s="232"/>
      <c r="M7" s="233"/>
      <c r="N7" s="79"/>
      <c r="O7" s="84" t="s">
        <v>130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19"/>
      <c r="G8" s="220"/>
      <c r="H8" s="220"/>
      <c r="I8" s="220"/>
      <c r="J8" s="220"/>
      <c r="K8" s="220"/>
      <c r="L8" s="220"/>
      <c r="M8" s="221"/>
      <c r="N8" s="79"/>
      <c r="O8" s="84" t="s">
        <v>132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19"/>
      <c r="G9" s="220"/>
      <c r="H9" s="220"/>
      <c r="I9" s="220"/>
      <c r="J9" s="220"/>
      <c r="K9" s="220"/>
      <c r="L9" s="220"/>
      <c r="M9" s="221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25"/>
      <c r="G10" s="226"/>
      <c r="H10" s="226"/>
      <c r="I10" s="226"/>
      <c r="J10" s="226"/>
      <c r="K10" s="226"/>
      <c r="L10" s="226"/>
      <c r="M10" s="227"/>
      <c r="N10" s="79"/>
    </row>
    <row r="11" spans="1:27" ht="26.25" thickBot="1" x14ac:dyDescent="0.55000000000000004">
      <c r="A11" s="4" t="s">
        <v>95</v>
      </c>
      <c r="B11" s="4"/>
      <c r="C11" s="4"/>
      <c r="D11" s="4"/>
      <c r="E11" s="4"/>
      <c r="F11" s="75" t="s">
        <v>93</v>
      </c>
      <c r="H11" s="4"/>
      <c r="J11" s="4"/>
      <c r="K11" s="4"/>
      <c r="L11" s="4"/>
      <c r="M11" s="4"/>
      <c r="N11" s="4"/>
      <c r="O11" s="84" t="s">
        <v>67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75" t="s">
        <v>68</v>
      </c>
      <c r="C12" s="235"/>
      <c r="D12" s="235"/>
      <c r="E12" s="126" t="s">
        <v>8</v>
      </c>
      <c r="F12" s="126" t="s">
        <v>9</v>
      </c>
      <c r="G12" s="235" t="s">
        <v>10</v>
      </c>
      <c r="H12" s="235"/>
      <c r="I12" s="235" t="s">
        <v>11</v>
      </c>
      <c r="J12" s="235"/>
      <c r="K12" s="235" t="s">
        <v>60</v>
      </c>
      <c r="L12" s="235"/>
      <c r="M12" s="236"/>
      <c r="N12" s="10"/>
      <c r="O12" s="84" t="s">
        <v>134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247"/>
      <c r="C13" s="229"/>
      <c r="D13" s="229"/>
      <c r="E13" s="150"/>
      <c r="F13" s="1"/>
      <c r="G13" s="234"/>
      <c r="H13" s="234"/>
      <c r="I13" s="228" t="str">
        <f t="shared" ref="I13:I24" si="0">IF(ROUND(PRODUCT(E13,G13),0)=0,"",ROUND(PRODUCT(E13,G13),0))</f>
        <v/>
      </c>
      <c r="J13" s="228"/>
      <c r="K13" s="229"/>
      <c r="L13" s="229"/>
      <c r="M13" s="230"/>
      <c r="N13" s="9" t="s">
        <v>90</v>
      </c>
      <c r="O13" s="84" t="s">
        <v>178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247"/>
      <c r="C14" s="229"/>
      <c r="D14" s="229"/>
      <c r="E14" s="150"/>
      <c r="F14" s="1"/>
      <c r="G14" s="234"/>
      <c r="H14" s="234"/>
      <c r="I14" s="228" t="str">
        <f t="shared" si="0"/>
        <v/>
      </c>
      <c r="J14" s="228"/>
      <c r="K14" s="229"/>
      <c r="L14" s="229"/>
      <c r="M14" s="230"/>
      <c r="N14" s="9"/>
    </row>
    <row r="15" spans="1:27" ht="18.75" customHeight="1" x14ac:dyDescent="0.4">
      <c r="A15" s="5">
        <v>3</v>
      </c>
      <c r="B15" s="247"/>
      <c r="C15" s="229"/>
      <c r="D15" s="229"/>
      <c r="E15" s="150"/>
      <c r="F15" s="1"/>
      <c r="G15" s="234"/>
      <c r="H15" s="234"/>
      <c r="I15" s="228" t="str">
        <f t="shared" si="0"/>
        <v/>
      </c>
      <c r="J15" s="228"/>
      <c r="K15" s="229"/>
      <c r="L15" s="229"/>
      <c r="M15" s="230"/>
      <c r="N15" s="86"/>
      <c r="O15" s="81" t="s">
        <v>66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247"/>
      <c r="C16" s="229"/>
      <c r="D16" s="229"/>
      <c r="E16" s="150"/>
      <c r="F16" s="1"/>
      <c r="G16" s="234"/>
      <c r="H16" s="234"/>
      <c r="I16" s="228" t="str">
        <f t="shared" si="0"/>
        <v/>
      </c>
      <c r="J16" s="228"/>
      <c r="K16" s="229"/>
      <c r="L16" s="229"/>
      <c r="M16" s="230"/>
      <c r="N16" s="10"/>
      <c r="O16" s="84" t="s">
        <v>135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247"/>
      <c r="C17" s="229"/>
      <c r="D17" s="229"/>
      <c r="E17" s="150"/>
      <c r="F17" s="1"/>
      <c r="G17" s="234"/>
      <c r="H17" s="234"/>
      <c r="I17" s="228" t="str">
        <f t="shared" si="0"/>
        <v/>
      </c>
      <c r="J17" s="228"/>
      <c r="K17" s="229"/>
      <c r="L17" s="229"/>
      <c r="M17" s="230"/>
      <c r="N17" s="9" t="s">
        <v>90</v>
      </c>
      <c r="O17" s="84" t="s">
        <v>151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247"/>
      <c r="C18" s="229"/>
      <c r="D18" s="229"/>
      <c r="E18" s="150"/>
      <c r="F18" s="1"/>
      <c r="G18" s="234"/>
      <c r="H18" s="234"/>
      <c r="I18" s="228" t="str">
        <f t="shared" si="0"/>
        <v/>
      </c>
      <c r="J18" s="228"/>
      <c r="K18" s="229"/>
      <c r="L18" s="229"/>
      <c r="M18" s="230"/>
      <c r="N18" s="9"/>
      <c r="O18" s="117" t="s">
        <v>147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247"/>
      <c r="C19" s="229"/>
      <c r="D19" s="229"/>
      <c r="E19" s="150"/>
      <c r="F19" s="1"/>
      <c r="G19" s="234"/>
      <c r="H19" s="234"/>
      <c r="I19" s="228" t="str">
        <f t="shared" si="0"/>
        <v/>
      </c>
      <c r="J19" s="228"/>
      <c r="K19" s="229"/>
      <c r="L19" s="229"/>
      <c r="M19" s="230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247"/>
      <c r="C20" s="229"/>
      <c r="D20" s="229"/>
      <c r="E20" s="150"/>
      <c r="F20" s="1"/>
      <c r="G20" s="234"/>
      <c r="H20" s="234"/>
      <c r="I20" s="228" t="str">
        <f t="shared" si="0"/>
        <v/>
      </c>
      <c r="J20" s="228"/>
      <c r="K20" s="229"/>
      <c r="L20" s="229"/>
      <c r="M20" s="230"/>
      <c r="N20" s="86"/>
      <c r="O20" s="84" t="s">
        <v>148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247"/>
      <c r="C21" s="229"/>
      <c r="D21" s="229"/>
      <c r="E21" s="150"/>
      <c r="F21" s="1"/>
      <c r="G21" s="234"/>
      <c r="H21" s="234"/>
      <c r="I21" s="228" t="str">
        <f t="shared" si="0"/>
        <v/>
      </c>
      <c r="J21" s="228"/>
      <c r="K21" s="229"/>
      <c r="L21" s="229"/>
      <c r="M21" s="230"/>
      <c r="N21" s="86"/>
      <c r="O21" s="84" t="s">
        <v>149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247"/>
      <c r="C22" s="229"/>
      <c r="D22" s="229"/>
      <c r="E22" s="150"/>
      <c r="F22" s="1"/>
      <c r="G22" s="234"/>
      <c r="H22" s="234"/>
      <c r="I22" s="228" t="str">
        <f t="shared" si="0"/>
        <v/>
      </c>
      <c r="J22" s="228"/>
      <c r="K22" s="229"/>
      <c r="L22" s="229"/>
      <c r="M22" s="230"/>
      <c r="N22" s="86"/>
      <c r="O22" s="84" t="s">
        <v>150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247"/>
      <c r="C23" s="229"/>
      <c r="D23" s="229"/>
      <c r="E23" s="150"/>
      <c r="F23" s="1"/>
      <c r="G23" s="234"/>
      <c r="H23" s="234"/>
      <c r="I23" s="228" t="str">
        <f t="shared" si="0"/>
        <v/>
      </c>
      <c r="J23" s="228"/>
      <c r="K23" s="229"/>
      <c r="L23" s="229"/>
      <c r="M23" s="230"/>
      <c r="N23" s="86"/>
    </row>
    <row r="24" spans="1:27" ht="18.75" customHeight="1" thickBot="1" x14ac:dyDescent="0.45">
      <c r="A24" s="5">
        <v>12</v>
      </c>
      <c r="B24" s="246"/>
      <c r="C24" s="237"/>
      <c r="D24" s="237"/>
      <c r="E24" s="151"/>
      <c r="F24" s="2"/>
      <c r="G24" s="248"/>
      <c r="H24" s="248"/>
      <c r="I24" s="228" t="str">
        <f t="shared" si="0"/>
        <v/>
      </c>
      <c r="J24" s="228"/>
      <c r="K24" s="237"/>
      <c r="L24" s="237"/>
      <c r="M24" s="238"/>
      <c r="N24" s="86"/>
      <c r="O24" s="81" t="s">
        <v>140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83</v>
      </c>
      <c r="H25" s="5" t="s">
        <v>63</v>
      </c>
      <c r="I25" s="261" t="str">
        <f ca="1">IF(SUMIF($K$13:$M$24,"非課税",$I$13:$J$24)=0,"",SUMIF($K$13:$M$24,"非課税",$I$13:$J$24))</f>
        <v/>
      </c>
      <c r="J25" s="262"/>
      <c r="K25" s="125"/>
      <c r="L25" s="118"/>
      <c r="M25" s="118"/>
      <c r="N25" s="118"/>
      <c r="O25" s="84" t="s">
        <v>141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84</v>
      </c>
      <c r="H26" s="5" t="s">
        <v>63</v>
      </c>
      <c r="I26" s="255" t="str">
        <f>IF(SUM($I$13:$J$24)=0,"",SUMIF($K$13:$M$24,"&lt;&gt;非課税",$I$13:$J$24))</f>
        <v/>
      </c>
      <c r="J26" s="256"/>
      <c r="L26" s="118"/>
      <c r="M26" s="118"/>
      <c r="N26" s="118"/>
    </row>
    <row r="27" spans="1:27" ht="18.75" customHeight="1" x14ac:dyDescent="0.35">
      <c r="A27" s="75"/>
      <c r="G27" s="13" t="s">
        <v>85</v>
      </c>
      <c r="H27" s="5" t="s">
        <v>63</v>
      </c>
      <c r="I27" s="257" t="str">
        <f>IF($I$26="","",ROUNDUP($I$26*0.1,0))</f>
        <v/>
      </c>
      <c r="J27" s="258"/>
      <c r="K27" s="128"/>
      <c r="L27" s="125"/>
      <c r="M27" s="125"/>
      <c r="N27" s="125"/>
      <c r="O27" s="81" t="s">
        <v>180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13</v>
      </c>
      <c r="H28" s="5" t="s">
        <v>63</v>
      </c>
      <c r="I28" s="259" t="str">
        <f ca="1">IF(SUM($I$25:$J$27)=0,"",SUM($I$25:$J$27))</f>
        <v/>
      </c>
      <c r="J28" s="260"/>
      <c r="K28" s="125"/>
      <c r="L28" s="125"/>
      <c r="M28" s="125"/>
      <c r="N28" s="125"/>
      <c r="O28" s="84" t="s">
        <v>181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204"/>
      <c r="J29" s="204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96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66" t="s">
        <v>89</v>
      </c>
      <c r="C31" s="166"/>
      <c r="D31" s="9" t="s">
        <v>63</v>
      </c>
      <c r="E31" s="243"/>
      <c r="F31" s="244"/>
      <c r="G31" s="245"/>
      <c r="H31" s="5" t="s">
        <v>90</v>
      </c>
      <c r="I31" s="184" t="s">
        <v>133</v>
      </c>
      <c r="J31" s="185"/>
      <c r="K31" s="186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66" t="s">
        <v>87</v>
      </c>
      <c r="C32" s="166"/>
      <c r="D32" s="9" t="s">
        <v>63</v>
      </c>
      <c r="E32" s="243"/>
      <c r="F32" s="244"/>
      <c r="G32" s="245"/>
      <c r="H32" s="5" t="s">
        <v>90</v>
      </c>
      <c r="I32" s="184" t="s">
        <v>128</v>
      </c>
      <c r="J32" s="185"/>
      <c r="K32" s="186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66" t="s">
        <v>64</v>
      </c>
      <c r="C33" s="166"/>
      <c r="D33" s="9" t="s">
        <v>63</v>
      </c>
      <c r="E33" s="243"/>
      <c r="F33" s="244"/>
      <c r="G33" s="245"/>
      <c r="H33" s="5" t="s">
        <v>90</v>
      </c>
      <c r="I33" s="184" t="s">
        <v>92</v>
      </c>
      <c r="J33" s="185"/>
      <c r="K33" s="186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E34" s="119" t="s">
        <v>139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E35" s="119" t="s">
        <v>136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66" t="s">
        <v>16</v>
      </c>
      <c r="C38" s="166"/>
      <c r="D38" s="11" t="s">
        <v>63</v>
      </c>
      <c r="E38" s="249"/>
      <c r="F38" s="250"/>
      <c r="G38" s="250"/>
      <c r="H38" s="250"/>
      <c r="I38" s="250"/>
      <c r="J38" s="250"/>
      <c r="K38" s="250"/>
      <c r="L38" s="250"/>
      <c r="M38" s="251"/>
      <c r="N38" s="92"/>
      <c r="O38" s="3"/>
    </row>
    <row r="39" spans="1:25" ht="18.75" customHeight="1" thickBot="1" x14ac:dyDescent="0.45">
      <c r="A39" s="95"/>
      <c r="B39" s="166" t="s">
        <v>73</v>
      </c>
      <c r="C39" s="166"/>
      <c r="D39" s="11" t="s">
        <v>63</v>
      </c>
      <c r="E39" s="249"/>
      <c r="F39" s="250"/>
      <c r="G39" s="250"/>
      <c r="H39" s="250"/>
      <c r="I39" s="250"/>
      <c r="J39" s="250"/>
      <c r="K39" s="250"/>
      <c r="L39" s="250"/>
      <c r="M39" s="251"/>
      <c r="N39" s="92"/>
      <c r="O39" s="3"/>
    </row>
    <row r="40" spans="1:25" ht="18.75" customHeight="1" thickBot="1" x14ac:dyDescent="0.45">
      <c r="A40" s="95"/>
      <c r="B40" s="166" t="s">
        <v>71</v>
      </c>
      <c r="C40" s="166"/>
      <c r="D40" s="9" t="s">
        <v>63</v>
      </c>
      <c r="E40" s="9" t="s">
        <v>61</v>
      </c>
      <c r="F40" s="222"/>
      <c r="G40" s="223"/>
      <c r="H40" s="224"/>
      <c r="I40" s="6" t="s">
        <v>59</v>
      </c>
      <c r="J40" s="222"/>
      <c r="K40" s="223"/>
      <c r="L40" s="223"/>
      <c r="M40" s="224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170" t="s">
        <v>74</v>
      </c>
      <c r="C42" s="170"/>
      <c r="D42" s="170"/>
      <c r="E42" s="170"/>
      <c r="F42" s="170"/>
      <c r="G42" s="170"/>
      <c r="H42" s="170"/>
      <c r="I42" s="11" t="s">
        <v>63</v>
      </c>
      <c r="J42" s="240"/>
      <c r="K42" s="241"/>
      <c r="L42" s="241"/>
      <c r="M42" s="242"/>
      <c r="N42" s="5" t="s">
        <v>90</v>
      </c>
      <c r="O42" s="84" t="s">
        <v>124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66" t="s">
        <v>72</v>
      </c>
      <c r="C44" s="166"/>
      <c r="D44" s="11" t="s">
        <v>63</v>
      </c>
      <c r="E44" s="249"/>
      <c r="F44" s="250"/>
      <c r="G44" s="250"/>
      <c r="H44" s="250"/>
      <c r="I44" s="250"/>
      <c r="J44" s="250"/>
      <c r="K44" s="250"/>
      <c r="L44" s="250"/>
      <c r="M44" s="251"/>
      <c r="N44" s="92"/>
      <c r="O44" s="84" t="s">
        <v>125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177" t="s">
        <v>82</v>
      </c>
      <c r="C45" s="177"/>
      <c r="D45" s="11" t="s">
        <v>63</v>
      </c>
      <c r="E45" s="252"/>
      <c r="F45" s="253"/>
      <c r="G45" s="253"/>
      <c r="H45" s="253"/>
      <c r="I45" s="253"/>
      <c r="J45" s="253"/>
      <c r="K45" s="253"/>
      <c r="L45" s="253"/>
      <c r="M45" s="254"/>
      <c r="N45" s="5" t="s">
        <v>90</v>
      </c>
      <c r="O45" s="84" t="s">
        <v>156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53" t="s">
        <v>75</v>
      </c>
      <c r="C49" s="153"/>
      <c r="D49" s="11" t="s">
        <v>63</v>
      </c>
      <c r="E49" s="263"/>
      <c r="F49" s="264"/>
      <c r="G49" s="265"/>
      <c r="H49" s="10" t="s">
        <v>121</v>
      </c>
      <c r="I49" s="10"/>
      <c r="L49" s="10"/>
      <c r="M49" s="10"/>
    </row>
    <row r="50" spans="1:15" ht="18.75" customHeight="1" thickBot="1" x14ac:dyDescent="0.45">
      <c r="A50" s="95"/>
      <c r="B50" s="153" t="s">
        <v>76</v>
      </c>
      <c r="C50" s="153"/>
      <c r="D50" s="11" t="s">
        <v>63</v>
      </c>
      <c r="E50" s="263"/>
      <c r="F50" s="264"/>
      <c r="G50" s="265"/>
      <c r="H50" s="10" t="s">
        <v>122</v>
      </c>
      <c r="I50" s="10"/>
      <c r="L50" s="10"/>
      <c r="M50" s="10"/>
      <c r="O50" s="10"/>
    </row>
    <row r="51" spans="1:15" ht="18.75" customHeight="1" thickBot="1" x14ac:dyDescent="0.45">
      <c r="A51" s="95"/>
      <c r="B51" s="153" t="s">
        <v>77</v>
      </c>
      <c r="C51" s="153"/>
      <c r="D51" s="11" t="s">
        <v>63</v>
      </c>
      <c r="E51" s="263"/>
      <c r="F51" s="264"/>
      <c r="G51" s="265"/>
      <c r="H51" s="10" t="s">
        <v>123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53" t="s">
        <v>78</v>
      </c>
      <c r="C52" s="153"/>
      <c r="D52" s="11" t="s">
        <v>63</v>
      </c>
      <c r="E52" s="266"/>
      <c r="F52" s="267"/>
      <c r="G52" s="268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53" t="s">
        <v>40</v>
      </c>
      <c r="C53" s="153"/>
      <c r="D53" s="11" t="s">
        <v>63</v>
      </c>
      <c r="E53" s="269"/>
      <c r="F53" s="270"/>
      <c r="G53" s="270"/>
      <c r="H53" s="270"/>
      <c r="I53" s="270"/>
      <c r="J53" s="270"/>
      <c r="K53" s="270"/>
      <c r="L53" s="270"/>
      <c r="M53" s="271"/>
      <c r="N53" s="10" t="s">
        <v>127</v>
      </c>
      <c r="O53" s="10"/>
    </row>
    <row r="54" spans="1:15" ht="18.75" customHeight="1" thickBot="1" x14ac:dyDescent="0.45">
      <c r="A54" s="95"/>
      <c r="B54" s="153" t="s">
        <v>79</v>
      </c>
      <c r="C54" s="153"/>
      <c r="D54" s="11" t="s">
        <v>63</v>
      </c>
      <c r="E54" s="272"/>
      <c r="F54" s="273"/>
      <c r="G54" s="273"/>
      <c r="H54" s="273"/>
      <c r="I54" s="273"/>
      <c r="J54" s="273"/>
      <c r="K54" s="273"/>
      <c r="L54" s="273"/>
      <c r="M54" s="274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5">
    <mergeCell ref="B4:C4"/>
    <mergeCell ref="B5:C5"/>
    <mergeCell ref="B6:C6"/>
    <mergeCell ref="B7:C7"/>
    <mergeCell ref="B53:C53"/>
    <mergeCell ref="B54:C54"/>
    <mergeCell ref="B50:C50"/>
    <mergeCell ref="E50:G50"/>
    <mergeCell ref="B39:C39"/>
    <mergeCell ref="B40:C40"/>
    <mergeCell ref="B44:C44"/>
    <mergeCell ref="B45:C45"/>
    <mergeCell ref="E49:G49"/>
    <mergeCell ref="E51:G51"/>
    <mergeCell ref="E52:G52"/>
    <mergeCell ref="E53:M53"/>
    <mergeCell ref="B51:C51"/>
    <mergeCell ref="J40:M40"/>
    <mergeCell ref="F40:H40"/>
    <mergeCell ref="E54:M54"/>
    <mergeCell ref="B12:D12"/>
    <mergeCell ref="G12:H12"/>
    <mergeCell ref="F6:I6"/>
    <mergeCell ref="B49:C49"/>
    <mergeCell ref="B16:D16"/>
    <mergeCell ref="I26:J26"/>
    <mergeCell ref="I23:J23"/>
    <mergeCell ref="E38:M38"/>
    <mergeCell ref="E39:M39"/>
    <mergeCell ref="I27:J27"/>
    <mergeCell ref="I28:J28"/>
    <mergeCell ref="I33:K33"/>
    <mergeCell ref="K22:M22"/>
    <mergeCell ref="K23:M23"/>
    <mergeCell ref="I24:J24"/>
    <mergeCell ref="I25:J25"/>
    <mergeCell ref="I22:J22"/>
    <mergeCell ref="B17:D17"/>
    <mergeCell ref="B18:D18"/>
    <mergeCell ref="B19:D19"/>
    <mergeCell ref="B20:D20"/>
    <mergeCell ref="G18:H18"/>
    <mergeCell ref="G19:H19"/>
    <mergeCell ref="G20:H20"/>
    <mergeCell ref="B21:D21"/>
    <mergeCell ref="G21:H21"/>
    <mergeCell ref="I21:J21"/>
    <mergeCell ref="K21:M21"/>
    <mergeCell ref="B52:C52"/>
    <mergeCell ref="B22:D22"/>
    <mergeCell ref="G22:H22"/>
    <mergeCell ref="B23:D23"/>
    <mergeCell ref="G23:H23"/>
    <mergeCell ref="G24:H24"/>
    <mergeCell ref="E44:M44"/>
    <mergeCell ref="E45:M45"/>
    <mergeCell ref="B38:C38"/>
    <mergeCell ref="B1:M1"/>
    <mergeCell ref="B2:M2"/>
    <mergeCell ref="B42:H42"/>
    <mergeCell ref="J42:M42"/>
    <mergeCell ref="E31:G31"/>
    <mergeCell ref="E32:G32"/>
    <mergeCell ref="E33:G33"/>
    <mergeCell ref="B31:C31"/>
    <mergeCell ref="B32:C32"/>
    <mergeCell ref="B33:C33"/>
    <mergeCell ref="B24:D24"/>
    <mergeCell ref="K19:M19"/>
    <mergeCell ref="K20:M20"/>
    <mergeCell ref="G15:H15"/>
    <mergeCell ref="K5:L5"/>
    <mergeCell ref="B15:D15"/>
    <mergeCell ref="B13:D13"/>
    <mergeCell ref="B14:D14"/>
    <mergeCell ref="K13:M13"/>
    <mergeCell ref="K17:M17"/>
    <mergeCell ref="K14:M14"/>
    <mergeCell ref="G13:H13"/>
    <mergeCell ref="G14:H14"/>
    <mergeCell ref="I17:J17"/>
    <mergeCell ref="F9:M9"/>
    <mergeCell ref="F4:I4"/>
    <mergeCell ref="I32:K32"/>
    <mergeCell ref="I31:K31"/>
    <mergeCell ref="F8:M8"/>
    <mergeCell ref="F10:M10"/>
    <mergeCell ref="I29:J29"/>
    <mergeCell ref="I18:J18"/>
    <mergeCell ref="I19:J19"/>
    <mergeCell ref="I20:J20"/>
    <mergeCell ref="K18:M18"/>
    <mergeCell ref="F7:M7"/>
    <mergeCell ref="I15:J15"/>
    <mergeCell ref="I16:J16"/>
    <mergeCell ref="G16:H16"/>
    <mergeCell ref="I12:J12"/>
    <mergeCell ref="F5:I5"/>
    <mergeCell ref="I13:J13"/>
    <mergeCell ref="I14:J14"/>
    <mergeCell ref="K15:M15"/>
    <mergeCell ref="K16:M16"/>
    <mergeCell ref="K12:M12"/>
    <mergeCell ref="K24:M24"/>
    <mergeCell ref="G17:H17"/>
  </mergeCells>
  <phoneticPr fontId="1"/>
  <dataValidations count="6">
    <dataValidation type="list" allowBlank="1" showInputMessage="1" showErrorMessage="1" sqref="E51:G51" xr:uid="{F942ACE0-F56C-44E9-9BA0-74F203D33206}">
      <formula1>"普通,当座"</formula1>
    </dataValidation>
    <dataValidation imeMode="halfAlpha" allowBlank="1" showInputMessage="1" showErrorMessage="1" sqref="E52:G52 J42:M42" xr:uid="{891E613C-3B62-4266-A266-B3524C12966D}"/>
    <dataValidation imeMode="hiragana" allowBlank="1" showInputMessage="1" showErrorMessage="1" sqref="E54:M54" xr:uid="{3AFD8E7F-DD72-491E-BB1A-1FA7408194C6}"/>
    <dataValidation imeMode="halfKatakana" allowBlank="1" showInputMessage="1" showErrorMessage="1" sqref="E53:M53" xr:uid="{AB4B7746-647B-4FDA-BCB7-1DF8EC02ABC1}"/>
    <dataValidation type="list" allowBlank="1" showInputMessage="1" showErrorMessage="1" sqref="J5" xr:uid="{9432E90E-341F-4C6E-9100-A11F9EA2EA86}">
      <formula1>"　,号棟,棟"</formula1>
    </dataValidation>
    <dataValidation type="list" allowBlank="1" showInputMessage="1" showErrorMessage="1" sqref="M5" xr:uid="{A3AE5F51-4646-41A0-9F15-6EDE78851EF9}">
      <formula1>"　,号室"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86C6-E684-4250-9DE0-9C961306F8D0}">
  <sheetPr codeName="Sheet7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4" sqref="N4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276" t="s">
        <v>114</v>
      </c>
      <c r="F1" s="276"/>
      <c r="G1" s="276"/>
      <c r="H1" s="276"/>
      <c r="I1" s="276"/>
      <c r="J1" s="115"/>
      <c r="K1" s="115"/>
      <c r="L1" s="115"/>
      <c r="M1" s="115"/>
      <c r="N1" s="66" t="s">
        <v>179</v>
      </c>
    </row>
    <row r="2" spans="1:14" ht="18.75" customHeight="1" thickBot="1" x14ac:dyDescent="0.65">
      <c r="A2" s="115"/>
      <c r="B2" s="115"/>
      <c r="C2" s="115"/>
      <c r="D2" s="115"/>
      <c r="E2" s="277"/>
      <c r="F2" s="277"/>
      <c r="G2" s="277"/>
      <c r="H2" s="277"/>
      <c r="I2" s="277"/>
      <c r="J2" s="115"/>
      <c r="K2" s="115"/>
      <c r="L2" s="115"/>
      <c r="M2" s="115"/>
      <c r="N2" s="66" t="s">
        <v>145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7" t="s">
        <v>0</v>
      </c>
      <c r="C4" s="317"/>
      <c r="D4" s="17" t="s">
        <v>187</v>
      </c>
      <c r="E4" s="300" t="str">
        <f>IF(入力用!F4="","",入力用!F4)</f>
        <v/>
      </c>
      <c r="F4" s="300"/>
      <c r="G4" s="300"/>
      <c r="H4" s="14" t="s">
        <v>184</v>
      </c>
      <c r="M4" s="18"/>
    </row>
    <row r="5" spans="1:14" ht="18.75" customHeight="1" x14ac:dyDescent="0.4">
      <c r="A5" s="16"/>
      <c r="D5" s="318" t="str">
        <f>IF(入力用!F5="","",入力用!F5)</f>
        <v/>
      </c>
      <c r="E5" s="318"/>
      <c r="F5" s="318"/>
      <c r="G5" s="318"/>
      <c r="H5" s="318"/>
      <c r="I5" s="124" t="str">
        <f>IF(入力用!J5="","",入力用!J5)</f>
        <v>号棟</v>
      </c>
      <c r="J5" s="300" t="str">
        <f>IF(入力用!K5="","",入力用!K5)</f>
        <v/>
      </c>
      <c r="K5" s="300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317" t="s">
        <v>3</v>
      </c>
      <c r="F6" s="317"/>
      <c r="G6" s="319" t="str">
        <f>IF(入力用!F6="","",入力用!F6)</f>
        <v/>
      </c>
      <c r="H6" s="319"/>
      <c r="I6" s="319"/>
      <c r="J6" s="319"/>
      <c r="K6" s="33"/>
      <c r="M6" s="18"/>
    </row>
    <row r="7" spans="1:14" ht="18.75" customHeight="1" x14ac:dyDescent="0.4">
      <c r="A7" s="320" t="s">
        <v>4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2"/>
    </row>
    <row r="8" spans="1:14" ht="18.75" customHeight="1" x14ac:dyDescent="0.4">
      <c r="A8" s="323" t="s">
        <v>5</v>
      </c>
      <c r="B8" s="324"/>
      <c r="C8" s="325" t="str">
        <f>IF(入力用!F7="","",入力用!F7)</f>
        <v/>
      </c>
      <c r="D8" s="325"/>
      <c r="E8" s="325"/>
      <c r="F8" s="325"/>
      <c r="G8" s="325"/>
      <c r="H8" s="325"/>
      <c r="I8" s="325"/>
      <c r="J8" s="325"/>
      <c r="K8" s="325"/>
      <c r="L8" s="325"/>
      <c r="M8" s="326"/>
    </row>
    <row r="9" spans="1:14" ht="18.75" customHeight="1" x14ac:dyDescent="0.4">
      <c r="A9" s="19"/>
      <c r="B9" s="20"/>
      <c r="C9" s="306" t="str">
        <f>IF(入力用!F8="","",入力用!F8)</f>
        <v/>
      </c>
      <c r="D9" s="306"/>
      <c r="E9" s="306"/>
      <c r="F9" s="306"/>
      <c r="G9" s="306"/>
      <c r="H9" s="306"/>
      <c r="I9" s="306"/>
      <c r="J9" s="306"/>
      <c r="K9" s="306"/>
      <c r="L9" s="306"/>
      <c r="M9" s="307"/>
    </row>
    <row r="10" spans="1:14" ht="18.75" customHeight="1" x14ac:dyDescent="0.4">
      <c r="A10" s="19"/>
      <c r="B10" s="21"/>
      <c r="C10" s="306" t="str">
        <f>IF(入力用!F9="","",入力用!F9)</f>
        <v/>
      </c>
      <c r="D10" s="306"/>
      <c r="E10" s="306"/>
      <c r="F10" s="306"/>
      <c r="G10" s="306"/>
      <c r="H10" s="306"/>
      <c r="I10" s="306"/>
      <c r="J10" s="306"/>
      <c r="K10" s="306"/>
      <c r="L10" s="306"/>
      <c r="M10" s="307"/>
    </row>
    <row r="11" spans="1:14" ht="18.75" customHeight="1" x14ac:dyDescent="0.4">
      <c r="A11" s="22"/>
      <c r="B11" s="23"/>
      <c r="C11" s="308" t="str">
        <f>IF(入力用!F10="","",入力用!F10)</f>
        <v/>
      </c>
      <c r="D11" s="308"/>
      <c r="E11" s="308"/>
      <c r="F11" s="308"/>
      <c r="G11" s="308"/>
      <c r="H11" s="308"/>
      <c r="I11" s="308"/>
      <c r="J11" s="308"/>
      <c r="K11" s="308"/>
      <c r="L11" s="308"/>
      <c r="M11" s="309"/>
    </row>
    <row r="12" spans="1:14" ht="18.75" customHeight="1" x14ac:dyDescent="0.4">
      <c r="A12" s="310" t="s">
        <v>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2"/>
    </row>
    <row r="13" spans="1:14" ht="18.75" customHeight="1" x14ac:dyDescent="0.4">
      <c r="A13" s="313" t="s">
        <v>7</v>
      </c>
      <c r="B13" s="314"/>
      <c r="C13" s="314"/>
      <c r="D13" s="24" t="s">
        <v>8</v>
      </c>
      <c r="E13" s="25" t="s">
        <v>9</v>
      </c>
      <c r="F13" s="315" t="s">
        <v>10</v>
      </c>
      <c r="G13" s="315"/>
      <c r="H13" s="315" t="s">
        <v>11</v>
      </c>
      <c r="I13" s="315"/>
      <c r="J13" s="315"/>
      <c r="K13" s="315" t="s">
        <v>12</v>
      </c>
      <c r="L13" s="315"/>
      <c r="M13" s="316"/>
    </row>
    <row r="14" spans="1:14" ht="18.75" customHeight="1" x14ac:dyDescent="0.4">
      <c r="A14" s="301" t="str">
        <f>IF(入力用!B13="","",入力用!B13)</f>
        <v/>
      </c>
      <c r="B14" s="302"/>
      <c r="C14" s="302"/>
      <c r="D14" s="122" t="str">
        <f>IF(入力用!E13="","",入力用!E13)</f>
        <v/>
      </c>
      <c r="E14" s="26" t="str">
        <f>IF(入力用!F13="","",入力用!F13)</f>
        <v/>
      </c>
      <c r="F14" s="303" t="str">
        <f>IF(入力用!F13="式","",IF(入力用!G13&lt;=0,"",入力用!G13))</f>
        <v/>
      </c>
      <c r="G14" s="303"/>
      <c r="H14" s="304" t="str">
        <f>IF(入力用!I13="","",入力用!I13)</f>
        <v/>
      </c>
      <c r="I14" s="304"/>
      <c r="J14" s="304"/>
      <c r="K14" s="302" t="str">
        <f>IF(入力用!K13="","",入力用!K13)</f>
        <v/>
      </c>
      <c r="L14" s="302"/>
      <c r="M14" s="305"/>
    </row>
    <row r="15" spans="1:14" ht="18.75" customHeight="1" x14ac:dyDescent="0.4">
      <c r="A15" s="301" t="str">
        <f>IF(入力用!B14="","",入力用!B14)</f>
        <v/>
      </c>
      <c r="B15" s="302"/>
      <c r="C15" s="302"/>
      <c r="D15" s="122" t="str">
        <f>IF(入力用!E14="","",入力用!E14)</f>
        <v/>
      </c>
      <c r="E15" s="26" t="str">
        <f>IF(入力用!F14="","",入力用!F14)</f>
        <v/>
      </c>
      <c r="F15" s="303" t="str">
        <f>IF(入力用!F14="式","",IF(入力用!G14&lt;=0,"",入力用!G14))</f>
        <v/>
      </c>
      <c r="G15" s="303"/>
      <c r="H15" s="304" t="str">
        <f>IF(入力用!I14="","",入力用!I14)</f>
        <v/>
      </c>
      <c r="I15" s="304"/>
      <c r="J15" s="304"/>
      <c r="K15" s="302" t="str">
        <f>IF(入力用!K14="","",入力用!K14)</f>
        <v/>
      </c>
      <c r="L15" s="302"/>
      <c r="M15" s="305"/>
    </row>
    <row r="16" spans="1:14" ht="18.75" customHeight="1" x14ac:dyDescent="0.4">
      <c r="A16" s="301" t="str">
        <f>IF(入力用!B15="","",入力用!B15)</f>
        <v/>
      </c>
      <c r="B16" s="302"/>
      <c r="C16" s="302"/>
      <c r="D16" s="122" t="str">
        <f>IF(入力用!E15="","",入力用!E15)</f>
        <v/>
      </c>
      <c r="E16" s="26" t="str">
        <f>IF(入力用!F15="","",入力用!F15)</f>
        <v/>
      </c>
      <c r="F16" s="303" t="str">
        <f>IF(入力用!F15="式","",IF(入力用!G15&lt;=0,"",入力用!G15))</f>
        <v/>
      </c>
      <c r="G16" s="303"/>
      <c r="H16" s="304" t="str">
        <f>IF(入力用!I15="","",入力用!I15)</f>
        <v/>
      </c>
      <c r="I16" s="304"/>
      <c r="J16" s="304"/>
      <c r="K16" s="302" t="str">
        <f>IF(入力用!K15="","",入力用!K15)</f>
        <v/>
      </c>
      <c r="L16" s="302"/>
      <c r="M16" s="305"/>
    </row>
    <row r="17" spans="1:13" ht="18.75" customHeight="1" x14ac:dyDescent="0.4">
      <c r="A17" s="301" t="str">
        <f>IF(入力用!B16="","",入力用!B16)</f>
        <v/>
      </c>
      <c r="B17" s="302"/>
      <c r="C17" s="302"/>
      <c r="D17" s="122" t="str">
        <f>IF(入力用!E16="","",入力用!E16)</f>
        <v/>
      </c>
      <c r="E17" s="26" t="str">
        <f>IF(入力用!F16="","",入力用!F16)</f>
        <v/>
      </c>
      <c r="F17" s="303" t="str">
        <f>IF(入力用!F16="式","",IF(入力用!G16&lt;=0,"",入力用!G16))</f>
        <v/>
      </c>
      <c r="G17" s="303"/>
      <c r="H17" s="304" t="str">
        <f>IF(入力用!I16="","",入力用!I16)</f>
        <v/>
      </c>
      <c r="I17" s="304"/>
      <c r="J17" s="304"/>
      <c r="K17" s="302" t="str">
        <f>IF(入力用!K16="","",入力用!K16)</f>
        <v/>
      </c>
      <c r="L17" s="302"/>
      <c r="M17" s="305"/>
    </row>
    <row r="18" spans="1:13" ht="18.75" customHeight="1" x14ac:dyDescent="0.4">
      <c r="A18" s="301" t="str">
        <f>IF(入力用!B17="","",入力用!B17)</f>
        <v/>
      </c>
      <c r="B18" s="302"/>
      <c r="C18" s="302"/>
      <c r="D18" s="122" t="str">
        <f>IF(入力用!E17="","",入力用!E17)</f>
        <v/>
      </c>
      <c r="E18" s="26" t="str">
        <f>IF(入力用!F17="","",入力用!F17)</f>
        <v/>
      </c>
      <c r="F18" s="303" t="str">
        <f>IF(入力用!F17="式","",IF(入力用!G17&lt;=0,"",入力用!G17))</f>
        <v/>
      </c>
      <c r="G18" s="303"/>
      <c r="H18" s="304" t="str">
        <f>IF(入力用!I17="","",入力用!I17)</f>
        <v/>
      </c>
      <c r="I18" s="304"/>
      <c r="J18" s="304"/>
      <c r="K18" s="302" t="str">
        <f>IF(入力用!K17="","",入力用!K17)</f>
        <v/>
      </c>
      <c r="L18" s="302"/>
      <c r="M18" s="305"/>
    </row>
    <row r="19" spans="1:13" ht="18.75" customHeight="1" x14ac:dyDescent="0.4">
      <c r="A19" s="301" t="str">
        <f>IF(入力用!B18="","",入力用!B18)</f>
        <v/>
      </c>
      <c r="B19" s="302"/>
      <c r="C19" s="302"/>
      <c r="D19" s="122" t="str">
        <f>IF(入力用!E18="","",入力用!E18)</f>
        <v/>
      </c>
      <c r="E19" s="26" t="str">
        <f>IF(入力用!F18="","",入力用!F18)</f>
        <v/>
      </c>
      <c r="F19" s="303" t="str">
        <f>IF(入力用!F18="式","",IF(入力用!G18&lt;=0,"",入力用!G18))</f>
        <v/>
      </c>
      <c r="G19" s="303"/>
      <c r="H19" s="304" t="str">
        <f>IF(入力用!I18="","",入力用!I18)</f>
        <v/>
      </c>
      <c r="I19" s="304"/>
      <c r="J19" s="304"/>
      <c r="K19" s="302" t="str">
        <f>IF(入力用!K18="","",入力用!K18)</f>
        <v/>
      </c>
      <c r="L19" s="302"/>
      <c r="M19" s="305"/>
    </row>
    <row r="20" spans="1:13" ht="18.75" customHeight="1" x14ac:dyDescent="0.4">
      <c r="A20" s="301" t="str">
        <f>IF(入力用!B19="","",入力用!B19)</f>
        <v/>
      </c>
      <c r="B20" s="302"/>
      <c r="C20" s="302"/>
      <c r="D20" s="122" t="str">
        <f>IF(入力用!E19="","",入力用!E19)</f>
        <v/>
      </c>
      <c r="E20" s="26" t="str">
        <f>IF(入力用!F19="","",入力用!F19)</f>
        <v/>
      </c>
      <c r="F20" s="303" t="str">
        <f>IF(入力用!F19="式","",IF(入力用!G19&lt;=0,"",入力用!G19))</f>
        <v/>
      </c>
      <c r="G20" s="303"/>
      <c r="H20" s="304" t="str">
        <f>IF(入力用!I19="","",入力用!I19)</f>
        <v/>
      </c>
      <c r="I20" s="304"/>
      <c r="J20" s="304"/>
      <c r="K20" s="302" t="str">
        <f>IF(入力用!K19="","",入力用!K19)</f>
        <v/>
      </c>
      <c r="L20" s="302"/>
      <c r="M20" s="305"/>
    </row>
    <row r="21" spans="1:13" ht="18.75" customHeight="1" x14ac:dyDescent="0.4">
      <c r="A21" s="301" t="str">
        <f>IF(入力用!B20="","",入力用!B20)</f>
        <v/>
      </c>
      <c r="B21" s="302"/>
      <c r="C21" s="302"/>
      <c r="D21" s="122" t="str">
        <f>IF(入力用!E20="","",入力用!E20)</f>
        <v/>
      </c>
      <c r="E21" s="26" t="str">
        <f>IF(入力用!F20="","",入力用!F20)</f>
        <v/>
      </c>
      <c r="F21" s="303" t="str">
        <f>IF(入力用!F20="式","",IF(入力用!G20&lt;=0,"",入力用!G20))</f>
        <v/>
      </c>
      <c r="G21" s="303"/>
      <c r="H21" s="304" t="str">
        <f>IF(入力用!I20="","",入力用!I20)</f>
        <v/>
      </c>
      <c r="I21" s="304"/>
      <c r="J21" s="304"/>
      <c r="K21" s="302" t="str">
        <f>IF(入力用!K20="","",入力用!K20)</f>
        <v/>
      </c>
      <c r="L21" s="302"/>
      <c r="M21" s="305"/>
    </row>
    <row r="22" spans="1:13" ht="18.75" customHeight="1" x14ac:dyDescent="0.4">
      <c r="A22" s="301" t="str">
        <f>IF(入力用!B21="","",入力用!B21)</f>
        <v/>
      </c>
      <c r="B22" s="302"/>
      <c r="C22" s="302"/>
      <c r="D22" s="122" t="str">
        <f>IF(入力用!E21="","",入力用!E21)</f>
        <v/>
      </c>
      <c r="E22" s="26" t="str">
        <f>IF(入力用!F21="","",入力用!F21)</f>
        <v/>
      </c>
      <c r="F22" s="303" t="str">
        <f>IF(入力用!F21="式","",IF(入力用!G21&lt;=0,"",入力用!G21))</f>
        <v/>
      </c>
      <c r="G22" s="303"/>
      <c r="H22" s="304" t="str">
        <f>IF(入力用!I21="","",入力用!I21)</f>
        <v/>
      </c>
      <c r="I22" s="304"/>
      <c r="J22" s="304"/>
      <c r="K22" s="302" t="str">
        <f>IF(入力用!K21="","",入力用!K21)</f>
        <v/>
      </c>
      <c r="L22" s="302"/>
      <c r="M22" s="305"/>
    </row>
    <row r="23" spans="1:13" ht="18.75" customHeight="1" x14ac:dyDescent="0.4">
      <c r="A23" s="301" t="str">
        <f>IF(入力用!B22="","",入力用!B22)</f>
        <v/>
      </c>
      <c r="B23" s="302"/>
      <c r="C23" s="302"/>
      <c r="D23" s="122" t="str">
        <f>IF(入力用!E22="","",入力用!E22)</f>
        <v/>
      </c>
      <c r="E23" s="26" t="str">
        <f>IF(入力用!F22="","",入力用!F22)</f>
        <v/>
      </c>
      <c r="F23" s="303" t="str">
        <f>IF(入力用!F22="式","",IF(入力用!G22&lt;=0,"",入力用!G22))</f>
        <v/>
      </c>
      <c r="G23" s="303"/>
      <c r="H23" s="304" t="str">
        <f>IF(入力用!I22="","",入力用!I22)</f>
        <v/>
      </c>
      <c r="I23" s="304"/>
      <c r="J23" s="304"/>
      <c r="K23" s="302" t="str">
        <f>IF(入力用!K22="","",入力用!K22)</f>
        <v/>
      </c>
      <c r="L23" s="302"/>
      <c r="M23" s="305"/>
    </row>
    <row r="24" spans="1:13" ht="18.75" customHeight="1" x14ac:dyDescent="0.4">
      <c r="A24" s="301" t="str">
        <f>IF(入力用!B23="","",入力用!B23)</f>
        <v/>
      </c>
      <c r="B24" s="302"/>
      <c r="C24" s="302"/>
      <c r="D24" s="122" t="str">
        <f>IF(入力用!E23="","",入力用!E23)</f>
        <v/>
      </c>
      <c r="E24" s="26" t="str">
        <f>IF(入力用!F23="","",入力用!F23)</f>
        <v/>
      </c>
      <c r="F24" s="303" t="str">
        <f>IF(入力用!F23="式","",IF(入力用!G23&lt;=0,"",入力用!G23))</f>
        <v/>
      </c>
      <c r="G24" s="303"/>
      <c r="H24" s="304" t="str">
        <f>IF(入力用!I23="","",入力用!I23)</f>
        <v/>
      </c>
      <c r="I24" s="304"/>
      <c r="J24" s="304"/>
      <c r="K24" s="302" t="str">
        <f>IF(入力用!K23="","",入力用!K23)</f>
        <v/>
      </c>
      <c r="L24" s="302"/>
      <c r="M24" s="305"/>
    </row>
    <row r="25" spans="1:13" ht="18.75" customHeight="1" x14ac:dyDescent="0.4">
      <c r="A25" s="301" t="str">
        <f>IF(入力用!B24="","",入力用!B24)</f>
        <v/>
      </c>
      <c r="B25" s="302"/>
      <c r="C25" s="302"/>
      <c r="D25" s="122" t="str">
        <f>IF(入力用!E24="","",入力用!E24)</f>
        <v/>
      </c>
      <c r="E25" s="26" t="str">
        <f>IF(入力用!F24="","",入力用!F24)</f>
        <v/>
      </c>
      <c r="F25" s="303" t="str">
        <f>IF(入力用!F24="式","",IF(入力用!G24&lt;=0,"",入力用!G24))</f>
        <v/>
      </c>
      <c r="G25" s="303"/>
      <c r="H25" s="304" t="str">
        <f>IF(入力用!I24="","",入力用!I24)</f>
        <v/>
      </c>
      <c r="I25" s="304"/>
      <c r="J25" s="304"/>
      <c r="K25" s="302" t="str">
        <f>IF(入力用!K24="","",入力用!K24)</f>
        <v/>
      </c>
      <c r="L25" s="302"/>
      <c r="M25" s="305"/>
    </row>
    <row r="26" spans="1:13" ht="18.75" customHeight="1" x14ac:dyDescent="0.4">
      <c r="A26" s="286" t="s">
        <v>54</v>
      </c>
      <c r="B26" s="287"/>
      <c r="C26" s="287"/>
      <c r="D26" s="287"/>
      <c r="E26" s="287"/>
      <c r="F26" s="287"/>
      <c r="G26" s="287"/>
      <c r="H26" s="288" t="str">
        <f ca="1">IF(入力用!I25="","",入力用!I25)</f>
        <v/>
      </c>
      <c r="I26" s="288"/>
      <c r="J26" s="288"/>
      <c r="K26" s="289"/>
      <c r="L26" s="289"/>
      <c r="M26" s="290"/>
    </row>
    <row r="27" spans="1:13" ht="18.75" customHeight="1" x14ac:dyDescent="0.4">
      <c r="A27" s="286" t="s">
        <v>44</v>
      </c>
      <c r="B27" s="287"/>
      <c r="C27" s="287"/>
      <c r="D27" s="287"/>
      <c r="E27" s="287"/>
      <c r="F27" s="287"/>
      <c r="G27" s="287"/>
      <c r="H27" s="288" t="str">
        <f>IF(入力用!I26="","",入力用!I26)</f>
        <v/>
      </c>
      <c r="I27" s="288"/>
      <c r="J27" s="288"/>
      <c r="K27" s="289"/>
      <c r="L27" s="289"/>
      <c r="M27" s="290"/>
    </row>
    <row r="28" spans="1:13" ht="18.75" customHeight="1" x14ac:dyDescent="0.4">
      <c r="A28" s="281" t="s">
        <v>46</v>
      </c>
      <c r="B28" s="282"/>
      <c r="C28" s="282"/>
      <c r="D28" s="282"/>
      <c r="E28" s="282"/>
      <c r="F28" s="282"/>
      <c r="G28" s="282"/>
      <c r="H28" s="283" t="str">
        <f>IF(入力用!I27="","",入力用!I27)</f>
        <v/>
      </c>
      <c r="I28" s="283"/>
      <c r="J28" s="283"/>
      <c r="K28" s="284"/>
      <c r="L28" s="284"/>
      <c r="M28" s="285"/>
    </row>
    <row r="29" spans="1:13" ht="18.75" customHeight="1" x14ac:dyDescent="0.4">
      <c r="A29" s="281" t="s">
        <v>13</v>
      </c>
      <c r="B29" s="282"/>
      <c r="C29" s="282"/>
      <c r="D29" s="282"/>
      <c r="E29" s="282"/>
      <c r="F29" s="282"/>
      <c r="G29" s="282"/>
      <c r="H29" s="283" t="str">
        <f ca="1">IF(入力用!I28="","",入力用!I28)</f>
        <v/>
      </c>
      <c r="I29" s="283"/>
      <c r="J29" s="283"/>
      <c r="K29" s="284"/>
      <c r="L29" s="284"/>
      <c r="M29" s="285"/>
    </row>
    <row r="30" spans="1:13" ht="18.75" customHeight="1" x14ac:dyDescent="0.4">
      <c r="A30" s="291" t="s">
        <v>14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3"/>
    </row>
    <row r="31" spans="1:13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294" t="str">
        <f>IF(入力用!E31="","　　年　月　日",入力用!E31)</f>
        <v>　　年　月　日</v>
      </c>
      <c r="K31" s="294"/>
      <c r="L31" s="294"/>
      <c r="M31" s="295"/>
    </row>
    <row r="32" spans="1:13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296" t="s">
        <v>16</v>
      </c>
      <c r="D33" s="296"/>
      <c r="E33" s="297" t="str">
        <f>IF(入力用!E38="","",入力用!E38)</f>
        <v/>
      </c>
      <c r="F33" s="297"/>
      <c r="G33" s="297"/>
      <c r="H33" s="297"/>
      <c r="I33" s="297"/>
      <c r="J33" s="297"/>
      <c r="K33" s="297"/>
      <c r="L33" s="297"/>
      <c r="M33" s="298"/>
    </row>
    <row r="34" spans="1:13" ht="18.75" customHeight="1" x14ac:dyDescent="0.4">
      <c r="A34" s="28"/>
      <c r="B34" s="29"/>
      <c r="C34" s="299" t="s">
        <v>88</v>
      </c>
      <c r="D34" s="299"/>
      <c r="E34" s="297" t="str">
        <f>IF(入力用!E39="","",入力用!E39)</f>
        <v/>
      </c>
      <c r="F34" s="297"/>
      <c r="G34" s="297"/>
      <c r="H34" s="297"/>
      <c r="I34" s="297"/>
      <c r="J34" s="297"/>
      <c r="K34" s="297"/>
      <c r="L34" s="297"/>
      <c r="M34" s="298"/>
    </row>
    <row r="35" spans="1:13" ht="18.75" customHeight="1" x14ac:dyDescent="0.4">
      <c r="A35" s="28"/>
      <c r="B35" s="29"/>
      <c r="C35" s="299"/>
      <c r="D35" s="299"/>
      <c r="E35" s="300" t="str">
        <f>IF(入力用!F40="","",入力用!F40)</f>
        <v/>
      </c>
      <c r="F35" s="300"/>
      <c r="G35" s="300"/>
      <c r="H35" s="297" t="str">
        <f>IF(入力用!J40="","",入力用!J40)</f>
        <v/>
      </c>
      <c r="I35" s="297"/>
      <c r="J35" s="297"/>
      <c r="K35" s="297"/>
      <c r="L35" s="297"/>
      <c r="M35" s="298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x14ac:dyDescent="0.4"/>
    <row r="40" spans="1:13" ht="18.75" customHeight="1" x14ac:dyDescent="0.4">
      <c r="A40" s="38"/>
      <c r="B40" s="278" t="s">
        <v>19</v>
      </c>
      <c r="C40" s="278"/>
      <c r="D40" s="279" t="str">
        <f>IF(入力用!E44="","",入力用!E44)</f>
        <v/>
      </c>
      <c r="E40" s="279"/>
      <c r="F40" s="279"/>
      <c r="G40" s="279"/>
      <c r="H40" s="279"/>
      <c r="I40" s="279"/>
      <c r="J40" s="279"/>
      <c r="K40" s="279"/>
      <c r="L40" s="279"/>
    </row>
    <row r="41" spans="1:13" ht="18.75" customHeight="1" x14ac:dyDescent="0.4">
      <c r="A41" s="38"/>
      <c r="B41" s="280" t="s">
        <v>20</v>
      </c>
      <c r="C41" s="280"/>
      <c r="D41" s="279" t="str">
        <f>IF(入力用!E45="","",入力用!E45)</f>
        <v/>
      </c>
      <c r="E41" s="279"/>
      <c r="F41" s="279"/>
      <c r="G41" s="279"/>
      <c r="H41" s="279"/>
      <c r="I41" s="279"/>
      <c r="J41" s="279"/>
      <c r="K41" s="279"/>
      <c r="L41" s="279"/>
    </row>
  </sheetData>
  <sheetProtection sheet="1"/>
  <mergeCells count="90"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  <mergeCell ref="C10:M10"/>
    <mergeCell ref="C11:M11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15:C15"/>
    <mergeCell ref="F15:G15"/>
    <mergeCell ref="H15:J15"/>
    <mergeCell ref="K15:M15"/>
    <mergeCell ref="A16:C16"/>
    <mergeCell ref="F16:G16"/>
    <mergeCell ref="H16:J16"/>
    <mergeCell ref="K16:M16"/>
    <mergeCell ref="A17:C17"/>
    <mergeCell ref="F17:G17"/>
    <mergeCell ref="H17:J17"/>
    <mergeCell ref="K17:M17"/>
    <mergeCell ref="A18:C18"/>
    <mergeCell ref="F18:G18"/>
    <mergeCell ref="H18:J18"/>
    <mergeCell ref="K18:M18"/>
    <mergeCell ref="A19:C19"/>
    <mergeCell ref="F19:G19"/>
    <mergeCell ref="H19:J19"/>
    <mergeCell ref="K19:M19"/>
    <mergeCell ref="K24:M24"/>
    <mergeCell ref="A20:C20"/>
    <mergeCell ref="F20:G20"/>
    <mergeCell ref="H20:J20"/>
    <mergeCell ref="K20:M20"/>
    <mergeCell ref="A21:C21"/>
    <mergeCell ref="F21:G21"/>
    <mergeCell ref="H21:J21"/>
    <mergeCell ref="K21:M21"/>
    <mergeCell ref="K27:M27"/>
    <mergeCell ref="A22:C22"/>
    <mergeCell ref="F22:G22"/>
    <mergeCell ref="H22:J22"/>
    <mergeCell ref="K22:M22"/>
    <mergeCell ref="A25:C25"/>
    <mergeCell ref="F25:G25"/>
    <mergeCell ref="H25:J25"/>
    <mergeCell ref="K25:M25"/>
    <mergeCell ref="A23:C23"/>
    <mergeCell ref="A24:C24"/>
    <mergeCell ref="F23:G23"/>
    <mergeCell ref="F24:G24"/>
    <mergeCell ref="H23:J23"/>
    <mergeCell ref="H24:J24"/>
    <mergeCell ref="K23:M23"/>
    <mergeCell ref="A30:M30"/>
    <mergeCell ref="J31:M31"/>
    <mergeCell ref="C33:D33"/>
    <mergeCell ref="E33:M33"/>
    <mergeCell ref="C34:D35"/>
    <mergeCell ref="E34:M34"/>
    <mergeCell ref="E35:G35"/>
    <mergeCell ref="H35:M35"/>
    <mergeCell ref="E1:I2"/>
    <mergeCell ref="B40:C40"/>
    <mergeCell ref="D40:L40"/>
    <mergeCell ref="B41:C41"/>
    <mergeCell ref="D41:L41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AE63-1515-41DE-ACD2-716923BFD0DD}">
  <sheetPr codeName="Sheet8">
    <tabColor theme="5" tint="0.79998168889431442"/>
    <pageSetUpPr fitToPage="1"/>
  </sheetPr>
  <dimension ref="A1:N40"/>
  <sheetViews>
    <sheetView showGridLines="0" view="pageBreakPreview" zoomScaleNormal="100" zoomScaleSheetLayoutView="100" workbookViewId="0">
      <selection activeCell="N3" sqref="N3"/>
    </sheetView>
  </sheetViews>
  <sheetFormatPr defaultColWidth="5.875" defaultRowHeight="18.75" customHeight="1" x14ac:dyDescent="0.4"/>
  <cols>
    <col min="1" max="3" width="5.875" style="14"/>
    <col min="4" max="5" width="5.875" style="14" customWidth="1"/>
    <col min="6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276" t="s">
        <v>115</v>
      </c>
      <c r="F1" s="276"/>
      <c r="G1" s="276"/>
      <c r="H1" s="276"/>
      <c r="I1" s="276"/>
      <c r="J1" s="115"/>
      <c r="K1" s="115"/>
      <c r="L1" s="115"/>
      <c r="M1" s="115"/>
      <c r="N1" s="66" t="s">
        <v>179</v>
      </c>
    </row>
    <row r="2" spans="1:14" ht="18.75" customHeight="1" thickBot="1" x14ac:dyDescent="0.65">
      <c r="A2" s="116"/>
      <c r="B2" s="116"/>
      <c r="C2" s="116"/>
      <c r="D2" s="116"/>
      <c r="E2" s="277"/>
      <c r="F2" s="277"/>
      <c r="G2" s="277"/>
      <c r="H2" s="277"/>
      <c r="I2" s="277"/>
      <c r="J2" s="116"/>
      <c r="K2" s="116"/>
      <c r="L2" s="116"/>
      <c r="M2" s="116"/>
      <c r="N2" s="66" t="s">
        <v>145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7" t="s">
        <v>0</v>
      </c>
      <c r="C4" s="317"/>
      <c r="D4" s="17" t="s">
        <v>187</v>
      </c>
      <c r="E4" s="300" t="str">
        <f>IF(入力用!F4="","",入力用!F4)</f>
        <v/>
      </c>
      <c r="F4" s="300"/>
      <c r="G4" s="300"/>
      <c r="H4" s="14" t="s">
        <v>184</v>
      </c>
      <c r="M4" s="18"/>
    </row>
    <row r="5" spans="1:14" ht="18.75" customHeight="1" x14ac:dyDescent="0.4">
      <c r="A5" s="16"/>
      <c r="D5" s="318" t="str">
        <f>IF(入力用!F5="","",入力用!F5)</f>
        <v/>
      </c>
      <c r="E5" s="318"/>
      <c r="F5" s="318"/>
      <c r="G5" s="318"/>
      <c r="H5" s="318"/>
      <c r="I5" s="124" t="str">
        <f>IF(入力用!J5="","",入力用!J5)</f>
        <v>号棟</v>
      </c>
      <c r="J5" s="300" t="str">
        <f>IF(入力用!K5="","",入力用!K5)</f>
        <v/>
      </c>
      <c r="K5" s="300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317" t="s">
        <v>3</v>
      </c>
      <c r="F6" s="317"/>
      <c r="G6" s="319" t="str">
        <f>IF(入力用!F6="","",入力用!F6)</f>
        <v/>
      </c>
      <c r="H6" s="319"/>
      <c r="I6" s="319"/>
      <c r="J6" s="319"/>
      <c r="K6" s="33"/>
      <c r="M6" s="18"/>
    </row>
    <row r="7" spans="1:14" ht="18.75" customHeight="1" x14ac:dyDescent="0.4">
      <c r="A7" s="320" t="s">
        <v>4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2"/>
    </row>
    <row r="8" spans="1:14" ht="18.75" customHeight="1" x14ac:dyDescent="0.4">
      <c r="A8" s="323" t="s">
        <v>5</v>
      </c>
      <c r="B8" s="324"/>
      <c r="C8" s="325" t="str">
        <f>IF(入力用!F7="","",入力用!F7)</f>
        <v/>
      </c>
      <c r="D8" s="325"/>
      <c r="E8" s="325"/>
      <c r="F8" s="325"/>
      <c r="G8" s="325"/>
      <c r="H8" s="325"/>
      <c r="I8" s="325"/>
      <c r="J8" s="325"/>
      <c r="K8" s="325"/>
      <c r="L8" s="325"/>
      <c r="M8" s="326"/>
    </row>
    <row r="9" spans="1:14" ht="18.75" customHeight="1" x14ac:dyDescent="0.4">
      <c r="A9" s="19"/>
      <c r="B9" s="20"/>
      <c r="C9" s="306" t="str">
        <f>IF(入力用!F8="","",入力用!F8)</f>
        <v/>
      </c>
      <c r="D9" s="306"/>
      <c r="E9" s="306"/>
      <c r="F9" s="306"/>
      <c r="G9" s="306"/>
      <c r="H9" s="306"/>
      <c r="I9" s="306"/>
      <c r="J9" s="306"/>
      <c r="K9" s="306"/>
      <c r="L9" s="306"/>
      <c r="M9" s="307"/>
    </row>
    <row r="10" spans="1:14" ht="18.75" customHeight="1" x14ac:dyDescent="0.4">
      <c r="A10" s="19"/>
      <c r="B10" s="21"/>
      <c r="C10" s="306" t="str">
        <f>IF(入力用!F9="","",入力用!F9)</f>
        <v/>
      </c>
      <c r="D10" s="306"/>
      <c r="E10" s="306"/>
      <c r="F10" s="306"/>
      <c r="G10" s="306"/>
      <c r="H10" s="306"/>
      <c r="I10" s="306"/>
      <c r="J10" s="306"/>
      <c r="K10" s="306"/>
      <c r="L10" s="306"/>
      <c r="M10" s="307"/>
    </row>
    <row r="11" spans="1:14" ht="18.75" customHeight="1" x14ac:dyDescent="0.4">
      <c r="A11" s="22"/>
      <c r="B11" s="23"/>
      <c r="C11" s="308" t="str">
        <f>IF(入力用!F10="","",入力用!F10)</f>
        <v/>
      </c>
      <c r="D11" s="308"/>
      <c r="E11" s="308"/>
      <c r="F11" s="308"/>
      <c r="G11" s="308"/>
      <c r="H11" s="308"/>
      <c r="I11" s="308"/>
      <c r="J11" s="308"/>
      <c r="K11" s="308"/>
      <c r="L11" s="308"/>
      <c r="M11" s="309"/>
    </row>
    <row r="12" spans="1:14" ht="18.75" customHeight="1" x14ac:dyDescent="0.4">
      <c r="A12" s="320" t="s">
        <v>6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2"/>
    </row>
    <row r="13" spans="1:14" ht="18.75" customHeight="1" x14ac:dyDescent="0.4">
      <c r="A13" s="348" t="s">
        <v>7</v>
      </c>
      <c r="B13" s="349"/>
      <c r="C13" s="350"/>
      <c r="D13" s="24" t="s">
        <v>8</v>
      </c>
      <c r="E13" s="24" t="s">
        <v>9</v>
      </c>
      <c r="F13" s="314" t="s">
        <v>10</v>
      </c>
      <c r="G13" s="314"/>
      <c r="H13" s="314" t="s">
        <v>11</v>
      </c>
      <c r="I13" s="314"/>
      <c r="J13" s="314"/>
      <c r="K13" s="351" t="s">
        <v>12</v>
      </c>
      <c r="L13" s="349"/>
      <c r="M13" s="352"/>
    </row>
    <row r="14" spans="1:14" ht="18.75" customHeight="1" x14ac:dyDescent="0.4">
      <c r="A14" s="342" t="str">
        <f ca="1">IF(入力用!I25="","","見積書の通り")</f>
        <v/>
      </c>
      <c r="B14" s="343"/>
      <c r="C14" s="344"/>
      <c r="D14" s="26" t="str">
        <f ca="1">IF(入力用!I25="","","1")</f>
        <v/>
      </c>
      <c r="E14" s="26" t="str">
        <f ca="1">IF(入力用!I25="","","式")</f>
        <v/>
      </c>
      <c r="F14" s="303"/>
      <c r="G14" s="303"/>
      <c r="H14" s="304" t="str">
        <f ca="1">IF(入力用!I25="","",入力用!I25)</f>
        <v/>
      </c>
      <c r="I14" s="304"/>
      <c r="J14" s="304"/>
      <c r="K14" s="345" t="str">
        <f ca="1">IF(入力用!I25="","","非課税対象")</f>
        <v/>
      </c>
      <c r="L14" s="346"/>
      <c r="M14" s="347"/>
    </row>
    <row r="15" spans="1:14" ht="18.75" customHeight="1" x14ac:dyDescent="0.4">
      <c r="A15" s="342" t="str">
        <f ca="1">IF(入力用!I25="","見積書の通り","")</f>
        <v>見積書の通り</v>
      </c>
      <c r="B15" s="343"/>
      <c r="C15" s="344"/>
      <c r="D15" s="26" t="str">
        <f ca="1">IF(入力用!I25="","1","")</f>
        <v>1</v>
      </c>
      <c r="E15" s="26" t="str">
        <f ca="1">IF(入力用!I25="","式","")</f>
        <v>式</v>
      </c>
      <c r="F15" s="303"/>
      <c r="G15" s="303"/>
      <c r="H15" s="304" t="str">
        <f>IF(入力用!I26=0,"",入力用!I26)</f>
        <v/>
      </c>
      <c r="I15" s="304"/>
      <c r="J15" s="304"/>
      <c r="K15" s="345" t="s">
        <v>51</v>
      </c>
      <c r="L15" s="346"/>
      <c r="M15" s="347"/>
    </row>
    <row r="16" spans="1:14" ht="18.75" customHeight="1" x14ac:dyDescent="0.4">
      <c r="A16" s="335"/>
      <c r="B16" s="336"/>
      <c r="C16" s="337"/>
      <c r="D16" s="40"/>
      <c r="E16" s="40"/>
      <c r="F16" s="338"/>
      <c r="G16" s="338"/>
      <c r="H16" s="339"/>
      <c r="I16" s="339"/>
      <c r="J16" s="339"/>
      <c r="K16" s="340"/>
      <c r="L16" s="336"/>
      <c r="M16" s="341"/>
    </row>
    <row r="17" spans="1:13" ht="18.75" customHeight="1" x14ac:dyDescent="0.4">
      <c r="A17" s="335"/>
      <c r="B17" s="336"/>
      <c r="C17" s="337"/>
      <c r="D17" s="40"/>
      <c r="E17" s="40"/>
      <c r="F17" s="338"/>
      <c r="G17" s="338"/>
      <c r="H17" s="339"/>
      <c r="I17" s="339"/>
      <c r="J17" s="339"/>
      <c r="K17" s="340"/>
      <c r="L17" s="336"/>
      <c r="M17" s="341"/>
    </row>
    <row r="18" spans="1:13" ht="18.75" customHeight="1" x14ac:dyDescent="0.4">
      <c r="A18" s="335"/>
      <c r="B18" s="336"/>
      <c r="C18" s="337"/>
      <c r="D18" s="40"/>
      <c r="E18" s="40"/>
      <c r="F18" s="338"/>
      <c r="G18" s="338"/>
      <c r="H18" s="339"/>
      <c r="I18" s="339"/>
      <c r="J18" s="339"/>
      <c r="K18" s="340"/>
      <c r="L18" s="336"/>
      <c r="M18" s="341"/>
    </row>
    <row r="19" spans="1:13" ht="18.75" customHeight="1" x14ac:dyDescent="0.4">
      <c r="A19" s="335"/>
      <c r="B19" s="336"/>
      <c r="C19" s="337"/>
      <c r="D19" s="40"/>
      <c r="E19" s="40"/>
      <c r="F19" s="338"/>
      <c r="G19" s="338"/>
      <c r="H19" s="339"/>
      <c r="I19" s="339"/>
      <c r="J19" s="339"/>
      <c r="K19" s="340"/>
      <c r="L19" s="336"/>
      <c r="M19" s="341"/>
    </row>
    <row r="20" spans="1:13" ht="18.75" customHeight="1" x14ac:dyDescent="0.4">
      <c r="A20" s="335"/>
      <c r="B20" s="336"/>
      <c r="C20" s="337"/>
      <c r="D20" s="27"/>
      <c r="E20" s="27"/>
      <c r="F20" s="338"/>
      <c r="G20" s="338"/>
      <c r="H20" s="339"/>
      <c r="I20" s="339"/>
      <c r="J20" s="339"/>
      <c r="K20" s="340"/>
      <c r="L20" s="336"/>
      <c r="M20" s="341"/>
    </row>
    <row r="21" spans="1:13" ht="18.75" customHeight="1" x14ac:dyDescent="0.4">
      <c r="A21" s="335"/>
      <c r="B21" s="336"/>
      <c r="C21" s="337"/>
      <c r="D21" s="27"/>
      <c r="E21" s="27"/>
      <c r="F21" s="338"/>
      <c r="G21" s="338"/>
      <c r="H21" s="339"/>
      <c r="I21" s="339"/>
      <c r="J21" s="339"/>
      <c r="K21" s="340"/>
      <c r="L21" s="336"/>
      <c r="M21" s="341"/>
    </row>
    <row r="22" spans="1:13" ht="18.75" customHeight="1" x14ac:dyDescent="0.4">
      <c r="A22" s="327" t="s">
        <v>46</v>
      </c>
      <c r="B22" s="328"/>
      <c r="C22" s="328"/>
      <c r="D22" s="328"/>
      <c r="E22" s="328"/>
      <c r="F22" s="328"/>
      <c r="G22" s="328"/>
      <c r="H22" s="329" t="str">
        <f>IF(入力用!I27="","",入力用!I27)</f>
        <v/>
      </c>
      <c r="I22" s="329"/>
      <c r="J22" s="329"/>
      <c r="K22" s="330"/>
      <c r="L22" s="331"/>
      <c r="M22" s="332"/>
    </row>
    <row r="23" spans="1:13" ht="18.75" customHeight="1" x14ac:dyDescent="0.4">
      <c r="A23" s="327" t="s">
        <v>13</v>
      </c>
      <c r="B23" s="328"/>
      <c r="C23" s="328"/>
      <c r="D23" s="328"/>
      <c r="E23" s="328"/>
      <c r="F23" s="328"/>
      <c r="G23" s="328"/>
      <c r="H23" s="329" t="str">
        <f ca="1">IF(入力用!I28="","",入力用!I28)</f>
        <v/>
      </c>
      <c r="I23" s="329"/>
      <c r="J23" s="329"/>
      <c r="K23" s="330"/>
      <c r="L23" s="331"/>
      <c r="M23" s="332"/>
    </row>
    <row r="24" spans="1:13" ht="18.75" customHeight="1" x14ac:dyDescent="0.4">
      <c r="A24" s="291" t="s">
        <v>22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3"/>
    </row>
    <row r="25" spans="1:13" ht="18.75" customHeight="1" x14ac:dyDescent="0.4">
      <c r="A25" s="16"/>
      <c r="D25" s="17"/>
      <c r="E25" s="17"/>
      <c r="H25" s="41"/>
      <c r="I25" s="41"/>
      <c r="J25" s="333" t="s">
        <v>86</v>
      </c>
      <c r="K25" s="333"/>
      <c r="L25" s="333"/>
      <c r="M25" s="334"/>
    </row>
    <row r="26" spans="1:13" s="99" customFormat="1" ht="12.75" x14ac:dyDescent="0.4">
      <c r="A26" s="100"/>
      <c r="B26" s="101"/>
      <c r="C26" s="296" t="s">
        <v>23</v>
      </c>
      <c r="D26" s="296"/>
      <c r="E26" s="296"/>
      <c r="F26" s="296"/>
      <c r="G26" s="101"/>
      <c r="H26" s="101"/>
      <c r="I26" s="101"/>
      <c r="J26" s="101"/>
      <c r="K26" s="101"/>
      <c r="L26" s="101"/>
      <c r="M26" s="105"/>
    </row>
    <row r="27" spans="1:13" s="99" customFormat="1" ht="12.75" x14ac:dyDescent="0.4">
      <c r="A27" s="106"/>
      <c r="B27" s="107"/>
      <c r="C27" s="311"/>
      <c r="D27" s="311"/>
      <c r="E27" s="311"/>
      <c r="F27" s="311"/>
      <c r="G27" s="107"/>
      <c r="H27" s="107"/>
      <c r="I27" s="107"/>
      <c r="J27" s="107"/>
      <c r="K27" s="107"/>
      <c r="L27" s="107"/>
      <c r="M27" s="108"/>
    </row>
    <row r="28" spans="1:13" ht="18.75" customHeight="1" x14ac:dyDescent="0.4">
      <c r="A28" s="291" t="s">
        <v>24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3"/>
    </row>
    <row r="29" spans="1:13" ht="18.75" customHeight="1" x14ac:dyDescent="0.4">
      <c r="A29" s="28"/>
      <c r="B29" s="29"/>
      <c r="C29" s="29"/>
      <c r="D29" s="29"/>
      <c r="E29" s="29"/>
      <c r="F29" s="29"/>
      <c r="G29" s="29"/>
      <c r="H29" s="29"/>
      <c r="I29" s="29"/>
      <c r="J29" s="294" t="str">
        <f>IF(入力用!E32="","　　年　月　日",入力用!E32)</f>
        <v>　　年　月　日</v>
      </c>
      <c r="K29" s="294"/>
      <c r="L29" s="294"/>
      <c r="M29" s="295"/>
    </row>
    <row r="30" spans="1:13" ht="19.5" x14ac:dyDescent="0.4">
      <c r="A30" s="28"/>
      <c r="B30" s="29" t="s">
        <v>15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18.75" customHeight="1" x14ac:dyDescent="0.4">
      <c r="A31" s="28"/>
      <c r="B31" s="29"/>
      <c r="C31" s="296" t="s">
        <v>16</v>
      </c>
      <c r="D31" s="296"/>
      <c r="E31" s="297" t="str">
        <f>IF(入力用!E38="","",入力用!E38)</f>
        <v/>
      </c>
      <c r="F31" s="297"/>
      <c r="G31" s="297"/>
      <c r="H31" s="297"/>
      <c r="I31" s="297"/>
      <c r="J31" s="297"/>
      <c r="K31" s="297"/>
      <c r="L31" s="297"/>
      <c r="M31" s="298"/>
    </row>
    <row r="32" spans="1:13" ht="18.75" customHeight="1" x14ac:dyDescent="0.4">
      <c r="A32" s="28"/>
      <c r="B32" s="29"/>
      <c r="C32" s="299" t="s">
        <v>88</v>
      </c>
      <c r="D32" s="299"/>
      <c r="E32" s="297" t="str">
        <f>IF(入力用!E39="","",入力用!E39)</f>
        <v/>
      </c>
      <c r="F32" s="297"/>
      <c r="G32" s="297"/>
      <c r="H32" s="297"/>
      <c r="I32" s="297"/>
      <c r="J32" s="297"/>
      <c r="K32" s="297"/>
      <c r="L32" s="297"/>
      <c r="M32" s="298"/>
    </row>
    <row r="33" spans="1:13" ht="18.75" customHeight="1" x14ac:dyDescent="0.4">
      <c r="A33" s="28"/>
      <c r="B33" s="29"/>
      <c r="C33" s="299"/>
      <c r="D33" s="299"/>
      <c r="E33" s="300" t="str">
        <f>IF(入力用!F40="","",入力用!F40)</f>
        <v/>
      </c>
      <c r="F33" s="300"/>
      <c r="G33" s="300"/>
      <c r="H33" s="297" t="str">
        <f>IF(入力用!J40="","",入力用!J40)</f>
        <v/>
      </c>
      <c r="I33" s="297"/>
      <c r="J33" s="297"/>
      <c r="K33" s="297"/>
      <c r="L33" s="297"/>
      <c r="M33" s="298"/>
    </row>
    <row r="34" spans="1:13" s="99" customFormat="1" ht="9.9499999999999993" customHeight="1" x14ac:dyDescent="0.4">
      <c r="A34" s="100"/>
      <c r="B34" s="101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1:13" ht="18.75" customHeight="1" x14ac:dyDescent="0.4">
      <c r="A35" s="28" t="s">
        <v>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18.75" customHeight="1" x14ac:dyDescent="0.4">
      <c r="A36" s="28"/>
      <c r="B36" s="29"/>
      <c r="C36" s="29"/>
      <c r="D36" s="29"/>
      <c r="E36" s="29" t="s">
        <v>18</v>
      </c>
      <c r="F36" s="29"/>
      <c r="G36" s="29"/>
      <c r="H36" s="29"/>
      <c r="I36" s="29"/>
      <c r="J36" s="29"/>
      <c r="K36" s="29"/>
      <c r="L36" s="29"/>
      <c r="M36" s="30"/>
    </row>
    <row r="37" spans="1:13" s="50" customFormat="1" ht="10.5" thickBot="1" x14ac:dyDescent="0.4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1"/>
    </row>
    <row r="38" spans="1:13" x14ac:dyDescent="0.4"/>
    <row r="39" spans="1:13" ht="18.75" customHeight="1" x14ac:dyDescent="0.4">
      <c r="B39" s="278" t="s">
        <v>19</v>
      </c>
      <c r="C39" s="278"/>
      <c r="D39" s="279" t="str">
        <f>IF(入力用!E44="","",入力用!E44)</f>
        <v/>
      </c>
      <c r="E39" s="279"/>
      <c r="F39" s="279"/>
      <c r="G39" s="279"/>
      <c r="H39" s="279"/>
      <c r="I39" s="279"/>
      <c r="J39" s="279"/>
      <c r="K39" s="279"/>
      <c r="L39" s="279"/>
    </row>
    <row r="40" spans="1:13" ht="18.75" customHeight="1" x14ac:dyDescent="0.4">
      <c r="B40" s="280" t="s">
        <v>20</v>
      </c>
      <c r="C40" s="280"/>
      <c r="D40" s="279" t="str">
        <f>IF(入力用!E45="","",入力用!E45)</f>
        <v/>
      </c>
      <c r="E40" s="279"/>
      <c r="F40" s="279"/>
      <c r="G40" s="279"/>
      <c r="H40" s="279"/>
      <c r="I40" s="279"/>
      <c r="J40" s="279"/>
      <c r="K40" s="279"/>
      <c r="L40" s="279"/>
    </row>
  </sheetData>
  <sheetProtection sheet="1"/>
  <mergeCells count="71">
    <mergeCell ref="C9:M9"/>
    <mergeCell ref="B4:C4"/>
    <mergeCell ref="E4:G4"/>
    <mergeCell ref="D5:H5"/>
    <mergeCell ref="J5:K5"/>
    <mergeCell ref="G6:J6"/>
    <mergeCell ref="E6:F6"/>
    <mergeCell ref="A7:M7"/>
    <mergeCell ref="A8:B8"/>
    <mergeCell ref="C8:M8"/>
    <mergeCell ref="C10:M10"/>
    <mergeCell ref="C11:M11"/>
    <mergeCell ref="A12:M12"/>
    <mergeCell ref="A13:C13"/>
    <mergeCell ref="F13:G13"/>
    <mergeCell ref="H13:J13"/>
    <mergeCell ref="K13:M13"/>
    <mergeCell ref="A14:C14"/>
    <mergeCell ref="F14:G14"/>
    <mergeCell ref="H14:J14"/>
    <mergeCell ref="K14:M14"/>
    <mergeCell ref="A15:C15"/>
    <mergeCell ref="F15:G15"/>
    <mergeCell ref="H15:J15"/>
    <mergeCell ref="K15:M15"/>
    <mergeCell ref="A16:C16"/>
    <mergeCell ref="F16:G16"/>
    <mergeCell ref="H16:J16"/>
    <mergeCell ref="K16:M16"/>
    <mergeCell ref="A17:C17"/>
    <mergeCell ref="F17:G17"/>
    <mergeCell ref="H17:J17"/>
    <mergeCell ref="K17:M17"/>
    <mergeCell ref="A18:C18"/>
    <mergeCell ref="F18:G18"/>
    <mergeCell ref="H18:J18"/>
    <mergeCell ref="K18:M18"/>
    <mergeCell ref="A19:C19"/>
    <mergeCell ref="F19:G19"/>
    <mergeCell ref="H19:J19"/>
    <mergeCell ref="K19:M19"/>
    <mergeCell ref="A20:C20"/>
    <mergeCell ref="F20:G20"/>
    <mergeCell ref="H20:J20"/>
    <mergeCell ref="K20:M20"/>
    <mergeCell ref="A21:C21"/>
    <mergeCell ref="F21:G21"/>
    <mergeCell ref="H21:J21"/>
    <mergeCell ref="K21:M21"/>
    <mergeCell ref="B40:C40"/>
    <mergeCell ref="D40:L40"/>
    <mergeCell ref="E33:G33"/>
    <mergeCell ref="H33:M33"/>
    <mergeCell ref="C31:D31"/>
    <mergeCell ref="E31:M31"/>
    <mergeCell ref="E1:I2"/>
    <mergeCell ref="C32:D33"/>
    <mergeCell ref="E32:M32"/>
    <mergeCell ref="B39:C39"/>
    <mergeCell ref="D39:L39"/>
    <mergeCell ref="A22:G22"/>
    <mergeCell ref="H22:J22"/>
    <mergeCell ref="K22:M22"/>
    <mergeCell ref="A23:G23"/>
    <mergeCell ref="H23:J23"/>
    <mergeCell ref="K23:M23"/>
    <mergeCell ref="A24:M24"/>
    <mergeCell ref="J25:M25"/>
    <mergeCell ref="C26:F27"/>
    <mergeCell ref="A28:M28"/>
    <mergeCell ref="J29:M29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C977-B2FF-4FE3-A583-4CF25A28FA2A}">
  <sheetPr codeName="Sheet9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3" sqref="N3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53" t="s">
        <v>116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66" t="s">
        <v>179</v>
      </c>
    </row>
    <row r="2" spans="1:14" ht="18.75" customHeight="1" x14ac:dyDescent="0.4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66" t="s">
        <v>145</v>
      </c>
    </row>
    <row r="3" spans="1:14" ht="18.75" customHeight="1" x14ac:dyDescent="0.4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66"/>
    </row>
    <row r="4" spans="1:14" ht="18.7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15"/>
      <c r="K4" s="15"/>
      <c r="L4" s="15"/>
      <c r="M4" s="15"/>
    </row>
    <row r="5" spans="1:14" ht="18.75" customHeight="1" x14ac:dyDescent="0.4">
      <c r="A5" s="29"/>
      <c r="B5" s="29"/>
      <c r="C5" s="29"/>
      <c r="D5" s="29"/>
      <c r="E5" s="29"/>
      <c r="F5" s="29"/>
      <c r="G5" s="29"/>
      <c r="H5" s="29"/>
      <c r="I5" s="29"/>
      <c r="J5" s="294" t="str">
        <f>IF(入力用!E33="","　　年　月　日",入力用!E33)</f>
        <v>　　年　月　日</v>
      </c>
      <c r="K5" s="294"/>
      <c r="L5" s="294"/>
      <c r="M5" s="294"/>
    </row>
    <row r="6" spans="1:14" ht="18.75" customHeight="1" x14ac:dyDescent="0.4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18.75" customHeight="1" x14ac:dyDescent="0.4">
      <c r="A7" s="29"/>
      <c r="B7" s="29"/>
      <c r="C7" s="29"/>
      <c r="D7" s="29"/>
      <c r="E7" s="29" t="s">
        <v>18</v>
      </c>
      <c r="F7" s="29"/>
      <c r="G7" s="29"/>
      <c r="H7" s="29"/>
      <c r="I7" s="29"/>
      <c r="J7" s="29"/>
      <c r="K7" s="29"/>
      <c r="L7" s="29"/>
      <c r="M7" s="29"/>
    </row>
    <row r="8" spans="1:14" ht="18.75" customHeight="1" x14ac:dyDescent="0.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4" ht="18.75" customHeight="1" x14ac:dyDescent="0.4">
      <c r="A9" s="29"/>
      <c r="C9" s="29"/>
      <c r="D9" s="29"/>
      <c r="F9" s="296" t="s">
        <v>26</v>
      </c>
      <c r="G9" s="296"/>
      <c r="H9" s="29"/>
      <c r="I9" s="29"/>
      <c r="J9" s="29"/>
      <c r="K9" s="29"/>
      <c r="L9" s="29"/>
      <c r="M9" s="29"/>
    </row>
    <row r="10" spans="1:14" ht="18.75" customHeight="1" x14ac:dyDescent="0.4">
      <c r="A10" s="29"/>
      <c r="B10" s="29"/>
      <c r="F10" s="296" t="s">
        <v>16</v>
      </c>
      <c r="G10" s="296"/>
      <c r="H10" s="297" t="str">
        <f>IF(入力用!E38="","",入力用!E38)</f>
        <v/>
      </c>
      <c r="I10" s="297"/>
      <c r="J10" s="297"/>
      <c r="K10" s="297"/>
      <c r="L10" s="297"/>
      <c r="M10" s="297"/>
    </row>
    <row r="11" spans="1:14" ht="18.75" customHeight="1" x14ac:dyDescent="0.4">
      <c r="A11" s="29"/>
      <c r="B11" s="29"/>
      <c r="F11" s="299" t="s">
        <v>112</v>
      </c>
      <c r="G11" s="299"/>
      <c r="H11" s="297" t="str">
        <f>IF(入力用!E39="","",入力用!E39)</f>
        <v/>
      </c>
      <c r="I11" s="297"/>
      <c r="J11" s="297"/>
      <c r="K11" s="297"/>
      <c r="L11" s="297"/>
      <c r="M11" s="297"/>
    </row>
    <row r="12" spans="1:14" ht="18.75" customHeight="1" x14ac:dyDescent="0.4">
      <c r="A12" s="29"/>
      <c r="B12" s="29"/>
      <c r="F12" s="355" t="s">
        <v>27</v>
      </c>
      <c r="G12" s="355"/>
      <c r="H12" s="356" t="str">
        <f>CONCATENATE(入力用!F40,"　",入力用!J40)</f>
        <v>　</v>
      </c>
      <c r="I12" s="356"/>
      <c r="J12" s="356"/>
      <c r="K12" s="356"/>
      <c r="L12" s="356"/>
      <c r="M12" s="356"/>
    </row>
    <row r="13" spans="1:14" ht="18.75" customHeight="1" x14ac:dyDescent="0.4">
      <c r="A13" s="29"/>
      <c r="B13" s="29"/>
      <c r="F13" s="357" t="s">
        <v>28</v>
      </c>
      <c r="G13" s="357"/>
      <c r="H13" s="358" t="str">
        <f>IF(入力用!J42="","",入力用!J42)</f>
        <v/>
      </c>
      <c r="I13" s="358"/>
      <c r="J13" s="358"/>
      <c r="K13" s="358"/>
      <c r="L13" s="358"/>
      <c r="M13" s="358"/>
    </row>
    <row r="14" spans="1:14" ht="18.75" customHeight="1" x14ac:dyDescent="0.4">
      <c r="A14" s="29"/>
      <c r="B14" s="29"/>
      <c r="F14" s="31"/>
      <c r="G14" s="31"/>
      <c r="H14" s="29"/>
      <c r="I14" s="29"/>
      <c r="J14" s="29"/>
      <c r="K14" s="29"/>
      <c r="L14" s="29"/>
      <c r="M14" s="31"/>
    </row>
    <row r="15" spans="1:14" ht="18.75" customHeight="1" x14ac:dyDescent="0.4">
      <c r="A15" s="29"/>
      <c r="B15" s="29"/>
      <c r="F15" s="31"/>
      <c r="G15" s="31"/>
      <c r="H15" s="29"/>
      <c r="I15" s="29"/>
      <c r="J15" s="29"/>
      <c r="K15" s="29"/>
      <c r="L15" s="29"/>
      <c r="M15" s="31"/>
    </row>
    <row r="16" spans="1:14" ht="18.75" customHeight="1" x14ac:dyDescent="0.4">
      <c r="B16" s="29" t="s">
        <v>29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8" spans="1:13" ht="18.75" customHeight="1" thickBot="1" x14ac:dyDescent="0.45">
      <c r="A18" s="317" t="s">
        <v>30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</row>
    <row r="19" spans="1:13" ht="15" customHeight="1" x14ac:dyDescent="0.4">
      <c r="C19" s="359" t="s">
        <v>31</v>
      </c>
      <c r="D19" s="42" t="s">
        <v>32</v>
      </c>
      <c r="E19" s="43" t="s">
        <v>33</v>
      </c>
      <c r="F19" s="43" t="s">
        <v>34</v>
      </c>
      <c r="G19" s="43" t="s">
        <v>35</v>
      </c>
      <c r="H19" s="43" t="s">
        <v>32</v>
      </c>
      <c r="I19" s="43" t="s">
        <v>33</v>
      </c>
      <c r="J19" s="43" t="s">
        <v>34</v>
      </c>
      <c r="K19" s="44" t="s">
        <v>111</v>
      </c>
    </row>
    <row r="20" spans="1:13" ht="30" customHeight="1" thickBot="1" x14ac:dyDescent="0.45">
      <c r="C20" s="360"/>
      <c r="D20" s="45" t="str">
        <f ca="1">IF(COUNTIF(E20:K20,"\"),"",IF(LEFT(RIGHT(TEXT(入力用!I28,"00000000"),8),1)="0","\",LEFT(RIGHT(TEXT(入力用!I28,"00000000"),8),1)))</f>
        <v/>
      </c>
      <c r="E20" s="46" t="str">
        <f ca="1">IF(COUNTIF(F20:K20,"\"),"",IF(LEFT(RIGHT(TEXT(入力用!I28,"00000000"),8),2)="00","\",LEFT(RIGHT(TEXT(入力用!I28,"00000000"),7),1)))</f>
        <v/>
      </c>
      <c r="F20" s="46" t="str">
        <f ca="1">IF(COUNTIF(G20:K20,"\"),"",IF(LEFT(RIGHT(TEXT(入力用!I28,"00000000"),8),3)="000","\",LEFT(RIGHT(TEXT(入力用!I28,"00000000"),6),1)))</f>
        <v/>
      </c>
      <c r="G20" s="46" t="str">
        <f ca="1">IF(COUNTIF(H20:K20,"\"),"",IF(LEFT(RIGHT(TEXT(入力用!I28,"00000000"),8),4)="0000","\",LEFT(RIGHT(TEXT(入力用!I28,"00000000"),5),1)))</f>
        <v/>
      </c>
      <c r="H20" s="46" t="str">
        <f ca="1">IF(COUNTIF(I20:K20,"\"),"",IF(LEFT(RIGHT(TEXT(入力用!I28,"00000000"),8),5)="00000","\",LEFT(RIGHT(TEXT(入力用!I28,"00000000"),4),1)))</f>
        <v/>
      </c>
      <c r="I20" s="46" t="str">
        <f ca="1">IF(COUNTIF(J20:K20,"\"),"",IF(LEFT(RIGHT(TEXT(入力用!I28,"00000000"),8),6)="000000","\",LEFT(RIGHT(TEXT(入力用!I28,"00000000"),3),1)))</f>
        <v/>
      </c>
      <c r="J20" s="46" t="str">
        <f ca="1">IF(COUNTIF(K20,"\"),"",IF(LEFT(RIGHT(TEXT(入力用!I28,"00000000"),8),7)="0000000","\",LEFT(RIGHT(TEXT(入力用!I28,"00000000"),2),1)))</f>
        <v/>
      </c>
      <c r="K20" s="47" t="str">
        <f ca="1">IF(LEFT(RIGHT(TEXT(入力用!I28,"00000000"),8),8)="00000000","\",LEFT(RIGHT(TEXT(入力用!I28,"00000000"),1),1))</f>
        <v/>
      </c>
    </row>
    <row r="21" spans="1:13" s="50" customFormat="1" ht="9.75" x14ac:dyDescent="0.4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8"/>
      <c r="M21" s="48"/>
    </row>
    <row r="22" spans="1:13" ht="18.75" customHeight="1" x14ac:dyDescent="0.4">
      <c r="F22" s="51" t="s">
        <v>36</v>
      </c>
      <c r="G22" s="52" t="str">
        <f ca="1">IF(入力用!I25="","","工事費")</f>
        <v/>
      </c>
      <c r="H22" s="53"/>
      <c r="I22" s="54" t="str">
        <f ca="1">IF(入力用!I25="","","非課税対象")</f>
        <v/>
      </c>
      <c r="J22" s="365" t="str">
        <f ca="1">IF(入力用!I25="","",入力用!I25)</f>
        <v/>
      </c>
      <c r="K22" s="365"/>
    </row>
    <row r="23" spans="1:13" ht="18.75" customHeight="1" x14ac:dyDescent="0.4">
      <c r="G23" s="52" t="str">
        <f ca="1">IF(入力用!I25="","工事費","")</f>
        <v>工事費</v>
      </c>
      <c r="H23" s="53"/>
      <c r="I23" s="55" t="s">
        <v>43</v>
      </c>
      <c r="J23" s="365" t="str">
        <f>IF(入力用!I26="","",入力用!I26)</f>
        <v/>
      </c>
      <c r="K23" s="365"/>
    </row>
    <row r="24" spans="1:13" ht="18.75" customHeight="1" x14ac:dyDescent="0.4">
      <c r="F24" s="23"/>
      <c r="G24" s="56" t="s">
        <v>52</v>
      </c>
      <c r="H24" s="56"/>
      <c r="I24" s="57" t="s">
        <v>53</v>
      </c>
      <c r="J24" s="366" t="str">
        <f>IF(入力用!I27="","",入力用!I27)</f>
        <v/>
      </c>
      <c r="K24" s="366"/>
    </row>
    <row r="25" spans="1:13" ht="18.75" customHeight="1" x14ac:dyDescent="0.4">
      <c r="G25" s="17"/>
      <c r="H25" s="58"/>
      <c r="I25" s="41"/>
      <c r="J25" s="41"/>
      <c r="K25" s="41"/>
    </row>
    <row r="26" spans="1:13" ht="18.75" customHeight="1" x14ac:dyDescent="0.4">
      <c r="B26" s="29" t="s">
        <v>37</v>
      </c>
      <c r="G26" s="17"/>
      <c r="H26" s="58"/>
      <c r="I26" s="41"/>
      <c r="J26" s="41"/>
      <c r="K26" s="41"/>
    </row>
    <row r="27" spans="1:13" ht="18.75" customHeight="1" x14ac:dyDescent="0.4">
      <c r="G27" s="17"/>
      <c r="H27" s="58"/>
      <c r="I27" s="41"/>
      <c r="J27" s="41"/>
      <c r="K27" s="41"/>
    </row>
    <row r="28" spans="1:13" ht="18.75" customHeight="1" x14ac:dyDescent="0.4">
      <c r="B28" s="14" t="s">
        <v>47</v>
      </c>
      <c r="E28" s="17" t="s">
        <v>187</v>
      </c>
      <c r="F28" s="300" t="str">
        <f>IF(入力用!F4="","",入力用!F4)</f>
        <v/>
      </c>
      <c r="G28" s="300"/>
      <c r="H28" s="300"/>
      <c r="I28" s="14" t="s">
        <v>184</v>
      </c>
    </row>
    <row r="29" spans="1:13" ht="18.75" customHeight="1" x14ac:dyDescent="0.4">
      <c r="E29" s="367" t="str">
        <f>IF(入力用!F5="","",入力用!F5)</f>
        <v/>
      </c>
      <c r="F29" s="367"/>
      <c r="G29" s="367"/>
      <c r="H29" s="367"/>
      <c r="I29" s="124" t="str">
        <f>IF(入力用!J5="","",入力用!J5)</f>
        <v>号棟</v>
      </c>
      <c r="J29" s="300" t="str">
        <f>IF(入力用!K5="","",入力用!K5)</f>
        <v/>
      </c>
      <c r="K29" s="300"/>
      <c r="L29" s="124" t="str">
        <f>IF(入力用!M5="","",入力用!M5)</f>
        <v>号室</v>
      </c>
    </row>
    <row r="30" spans="1:13" ht="18.75" customHeight="1" x14ac:dyDescent="0.4">
      <c r="B30" s="14" t="s">
        <v>48</v>
      </c>
      <c r="E30" s="297" t="str">
        <f>IF(入力用!F7="","",入力用!F7)</f>
        <v/>
      </c>
      <c r="F30" s="297"/>
      <c r="G30" s="297"/>
      <c r="H30" s="297"/>
      <c r="I30" s="297"/>
      <c r="J30" s="297"/>
      <c r="K30" s="297"/>
      <c r="L30" s="297"/>
      <c r="M30" s="297"/>
    </row>
    <row r="31" spans="1:13" s="63" customFormat="1" ht="16.5" x14ac:dyDescent="0.4">
      <c r="A31" s="61"/>
      <c r="B31" s="61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8.75" customHeight="1" x14ac:dyDescent="0.4">
      <c r="B32" s="59" t="s">
        <v>42</v>
      </c>
      <c r="C32" s="59"/>
      <c r="D32" s="60"/>
      <c r="E32" s="354" t="str">
        <f>IF(入力用!E32="","　　年　月　日",入力用!E32)</f>
        <v>　　年　月　日</v>
      </c>
      <c r="F32" s="354"/>
      <c r="G32" s="354"/>
      <c r="H32" s="354"/>
      <c r="I32" s="33"/>
      <c r="J32" s="33"/>
      <c r="K32" s="33"/>
      <c r="L32" s="33"/>
      <c r="M32" s="33"/>
    </row>
    <row r="33" spans="1:14" s="63" customFormat="1" ht="16.5" x14ac:dyDescent="0.4">
      <c r="A33" s="61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4" ht="18.75" customHeight="1" x14ac:dyDescent="0.4">
      <c r="B34" s="59" t="s">
        <v>57</v>
      </c>
      <c r="E34" s="300" t="str">
        <f>IF(入力用!E49="","",入力用!E49)</f>
        <v/>
      </c>
      <c r="F34" s="300"/>
      <c r="G34" s="300"/>
      <c r="H34" s="364" t="str">
        <f>IF(入力用!E50="","",入力用!E50)</f>
        <v/>
      </c>
      <c r="I34" s="364"/>
      <c r="J34" s="364"/>
    </row>
    <row r="35" spans="1:14" ht="18.75" customHeight="1" x14ac:dyDescent="0.4">
      <c r="F35" s="67" t="str">
        <f>IF(入力用!E51="","",入力用!E51)</f>
        <v/>
      </c>
      <c r="G35" s="64" t="s">
        <v>38</v>
      </c>
      <c r="H35" s="300" t="str">
        <f>IF(入力用!E52="","",入力用!E52)</f>
        <v/>
      </c>
      <c r="I35" s="300"/>
      <c r="J35" s="14" t="s">
        <v>39</v>
      </c>
      <c r="N35" s="66"/>
    </row>
    <row r="36" spans="1:14" ht="18.75" customHeight="1" x14ac:dyDescent="0.25">
      <c r="C36" s="362" t="s">
        <v>45</v>
      </c>
      <c r="D36" s="362"/>
      <c r="E36" s="363" t="str">
        <f>IF(入力用!E53="","",入力用!E53)</f>
        <v/>
      </c>
      <c r="F36" s="363"/>
      <c r="G36" s="363"/>
      <c r="H36" s="363"/>
      <c r="I36" s="363"/>
      <c r="J36" s="363"/>
      <c r="K36" s="363"/>
      <c r="L36" s="363"/>
      <c r="M36" s="363"/>
    </row>
    <row r="37" spans="1:14" ht="18.75" customHeight="1" x14ac:dyDescent="0.4">
      <c r="C37" s="317" t="s">
        <v>41</v>
      </c>
      <c r="D37" s="317"/>
      <c r="E37" s="297" t="str">
        <f>IF(入力用!E54="","",入力用!E54)</f>
        <v/>
      </c>
      <c r="F37" s="297"/>
      <c r="G37" s="297"/>
      <c r="H37" s="297"/>
      <c r="I37" s="297"/>
      <c r="J37" s="297"/>
      <c r="K37" s="297"/>
      <c r="L37" s="297"/>
      <c r="M37" s="297"/>
    </row>
    <row r="38" spans="1:14" x14ac:dyDescent="0.4">
      <c r="D38" s="17"/>
      <c r="E38" s="38"/>
      <c r="F38" s="38"/>
      <c r="G38" s="38"/>
      <c r="H38" s="38"/>
      <c r="I38" s="38"/>
      <c r="J38" s="38"/>
      <c r="K38" s="38"/>
      <c r="L38" s="38"/>
      <c r="M38" s="38"/>
    </row>
    <row r="39" spans="1:14" s="63" customFormat="1" ht="18.75" customHeight="1" x14ac:dyDescent="0.4">
      <c r="A39" s="61"/>
      <c r="B39" s="278" t="s">
        <v>19</v>
      </c>
      <c r="C39" s="278"/>
      <c r="D39" s="279" t="str">
        <f>IF(入力用!E44="","",入力用!E44)</f>
        <v/>
      </c>
      <c r="E39" s="279"/>
      <c r="F39" s="279"/>
      <c r="G39" s="279"/>
      <c r="H39" s="279"/>
      <c r="I39" s="279"/>
      <c r="J39" s="279"/>
      <c r="K39" s="279"/>
      <c r="L39" s="279"/>
      <c r="M39" s="65"/>
    </row>
    <row r="40" spans="1:14" s="63" customFormat="1" ht="18.75" customHeight="1" x14ac:dyDescent="0.4">
      <c r="A40" s="61"/>
      <c r="B40" s="278" t="s">
        <v>20</v>
      </c>
      <c r="C40" s="278"/>
      <c r="D40" s="361" t="str">
        <f>IF(入力用!E45="","",入力用!E45)</f>
        <v/>
      </c>
      <c r="E40" s="361"/>
      <c r="F40" s="361"/>
      <c r="G40" s="361"/>
      <c r="H40" s="361"/>
      <c r="I40" s="361"/>
      <c r="J40" s="361"/>
      <c r="K40" s="361"/>
      <c r="L40" s="361"/>
      <c r="M40" s="39"/>
    </row>
    <row r="41" spans="1:14" s="63" customFormat="1" ht="18.75" customHeight="1" x14ac:dyDescent="0.4">
      <c r="A41" s="61"/>
      <c r="B41" s="61"/>
      <c r="C41" s="61"/>
      <c r="D41" s="39"/>
      <c r="E41" s="39"/>
      <c r="F41" s="61"/>
      <c r="G41" s="61"/>
      <c r="H41" s="68"/>
      <c r="I41" s="68"/>
      <c r="J41" s="68"/>
      <c r="K41" s="61"/>
      <c r="L41" s="61"/>
      <c r="M41" s="61"/>
    </row>
  </sheetData>
  <sheetProtection sheet="1"/>
  <mergeCells count="32">
    <mergeCell ref="C36:D36"/>
    <mergeCell ref="E36:M36"/>
    <mergeCell ref="E34:G34"/>
    <mergeCell ref="H34:J34"/>
    <mergeCell ref="J22:K22"/>
    <mergeCell ref="J23:K23"/>
    <mergeCell ref="J24:K24"/>
    <mergeCell ref="F28:H28"/>
    <mergeCell ref="E29:H29"/>
    <mergeCell ref="J29:K29"/>
    <mergeCell ref="H35:I35"/>
    <mergeCell ref="C37:D37"/>
    <mergeCell ref="E37:M37"/>
    <mergeCell ref="B39:C39"/>
    <mergeCell ref="D39:L39"/>
    <mergeCell ref="B40:C40"/>
    <mergeCell ref="D40:L40"/>
    <mergeCell ref="A1:M3"/>
    <mergeCell ref="H10:M10"/>
    <mergeCell ref="H11:M11"/>
    <mergeCell ref="E30:M30"/>
    <mergeCell ref="E32:H32"/>
    <mergeCell ref="F12:G12"/>
    <mergeCell ref="H12:M12"/>
    <mergeCell ref="F13:G13"/>
    <mergeCell ref="H13:M13"/>
    <mergeCell ref="A18:M18"/>
    <mergeCell ref="C19:C20"/>
    <mergeCell ref="J5:M5"/>
    <mergeCell ref="F9:G9"/>
    <mergeCell ref="F10:G10"/>
    <mergeCell ref="F11:G11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F878-310E-4796-9C20-7052ECD586C9}">
  <sheetPr codeName="Sheet10">
    <tabColor theme="3" tint="0.79998168889431442"/>
    <pageSetUpPr fitToPage="1"/>
  </sheetPr>
  <dimension ref="A1:O121"/>
  <sheetViews>
    <sheetView showGridLines="0" view="pageBreakPreview" zoomScaleNormal="100" zoomScaleSheetLayoutView="100" workbookViewId="0">
      <selection activeCell="N1" sqref="N1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276" t="s">
        <v>55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66"/>
    </row>
    <row r="2" spans="1:14" ht="18.75" customHeight="1" thickBot="1" x14ac:dyDescent="0.4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B4" s="317" t="s">
        <v>0</v>
      </c>
      <c r="C4" s="317"/>
      <c r="D4" s="17" t="s">
        <v>187</v>
      </c>
      <c r="E4" s="355"/>
      <c r="F4" s="355"/>
      <c r="G4" s="355"/>
      <c r="H4" s="14" t="s">
        <v>184</v>
      </c>
      <c r="M4" s="18"/>
    </row>
    <row r="5" spans="1:14" ht="18.75" customHeight="1" x14ac:dyDescent="0.4">
      <c r="A5" s="16"/>
      <c r="D5" s="390"/>
      <c r="E5" s="390"/>
      <c r="F5" s="390"/>
      <c r="G5" s="390"/>
      <c r="H5" s="390"/>
      <c r="I5" s="17" t="s">
        <v>1</v>
      </c>
      <c r="J5" s="355"/>
      <c r="K5" s="355"/>
      <c r="L5" s="17" t="s">
        <v>2</v>
      </c>
      <c r="M5" s="18"/>
    </row>
    <row r="6" spans="1:14" ht="18.75" customHeight="1" x14ac:dyDescent="0.4">
      <c r="A6" s="16"/>
      <c r="E6" s="317" t="s">
        <v>3</v>
      </c>
      <c r="F6" s="317"/>
      <c r="G6" s="399"/>
      <c r="H6" s="399"/>
      <c r="I6" s="399"/>
      <c r="J6" s="399"/>
      <c r="K6" s="33"/>
      <c r="M6" s="18"/>
    </row>
    <row r="7" spans="1:14" ht="18.75" customHeight="1" x14ac:dyDescent="0.4">
      <c r="A7" s="320" t="s">
        <v>4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2"/>
    </row>
    <row r="8" spans="1:14" ht="18.75" customHeight="1" x14ac:dyDescent="0.4">
      <c r="A8" s="323" t="s">
        <v>5</v>
      </c>
      <c r="B8" s="324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9"/>
    </row>
    <row r="9" spans="1:14" ht="18.75" customHeight="1" x14ac:dyDescent="0.4">
      <c r="A9" s="19"/>
      <c r="B9" s="20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6"/>
    </row>
    <row r="10" spans="1:14" ht="18.75" customHeight="1" x14ac:dyDescent="0.4">
      <c r="A10" s="19"/>
      <c r="B10" s="21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6"/>
    </row>
    <row r="11" spans="1:14" ht="18.75" customHeight="1" x14ac:dyDescent="0.4">
      <c r="A11" s="22"/>
      <c r="B11" s="23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8"/>
    </row>
    <row r="12" spans="1:14" ht="18.75" customHeight="1" x14ac:dyDescent="0.4">
      <c r="A12" s="310" t="s">
        <v>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2"/>
    </row>
    <row r="13" spans="1:14" ht="18.75" customHeight="1" x14ac:dyDescent="0.4">
      <c r="A13" s="313" t="s">
        <v>7</v>
      </c>
      <c r="B13" s="314"/>
      <c r="C13" s="314"/>
      <c r="D13" s="24" t="s">
        <v>8</v>
      </c>
      <c r="E13" s="25" t="s">
        <v>9</v>
      </c>
      <c r="F13" s="315" t="s">
        <v>10</v>
      </c>
      <c r="G13" s="315"/>
      <c r="H13" s="315" t="s">
        <v>11</v>
      </c>
      <c r="I13" s="315"/>
      <c r="J13" s="315"/>
      <c r="K13" s="315" t="s">
        <v>12</v>
      </c>
      <c r="L13" s="315"/>
      <c r="M13" s="316"/>
    </row>
    <row r="14" spans="1:14" ht="18.75" customHeight="1" x14ac:dyDescent="0.4">
      <c r="A14" s="392"/>
      <c r="B14" s="393"/>
      <c r="C14" s="393"/>
      <c r="D14" s="40"/>
      <c r="E14" s="40"/>
      <c r="F14" s="338"/>
      <c r="G14" s="338"/>
      <c r="H14" s="339"/>
      <c r="I14" s="339"/>
      <c r="J14" s="339"/>
      <c r="K14" s="393"/>
      <c r="L14" s="393"/>
      <c r="M14" s="394"/>
    </row>
    <row r="15" spans="1:14" ht="18.75" customHeight="1" x14ac:dyDescent="0.4">
      <c r="A15" s="392"/>
      <c r="B15" s="393"/>
      <c r="C15" s="393"/>
      <c r="D15" s="40"/>
      <c r="E15" s="40"/>
      <c r="F15" s="338"/>
      <c r="G15" s="338"/>
      <c r="H15" s="339"/>
      <c r="I15" s="339"/>
      <c r="J15" s="339"/>
      <c r="K15" s="393"/>
      <c r="L15" s="393"/>
      <c r="M15" s="394"/>
    </row>
    <row r="16" spans="1:14" ht="18.75" customHeight="1" x14ac:dyDescent="0.4">
      <c r="A16" s="392"/>
      <c r="B16" s="393"/>
      <c r="C16" s="393"/>
      <c r="D16" s="40"/>
      <c r="E16" s="40"/>
      <c r="F16" s="338"/>
      <c r="G16" s="338"/>
      <c r="H16" s="339"/>
      <c r="I16" s="339"/>
      <c r="J16" s="339"/>
      <c r="K16" s="393"/>
      <c r="L16" s="393"/>
      <c r="M16" s="394"/>
    </row>
    <row r="17" spans="1:15" ht="18.75" customHeight="1" x14ac:dyDescent="0.4">
      <c r="A17" s="392"/>
      <c r="B17" s="393"/>
      <c r="C17" s="393"/>
      <c r="D17" s="40"/>
      <c r="E17" s="40"/>
      <c r="F17" s="338"/>
      <c r="G17" s="338"/>
      <c r="H17" s="339"/>
      <c r="I17" s="339"/>
      <c r="J17" s="339"/>
      <c r="K17" s="393"/>
      <c r="L17" s="393"/>
      <c r="M17" s="394"/>
    </row>
    <row r="18" spans="1:15" ht="18.75" customHeight="1" x14ac:dyDescent="0.4">
      <c r="A18" s="392"/>
      <c r="B18" s="393"/>
      <c r="C18" s="393"/>
      <c r="D18" s="40"/>
      <c r="E18" s="40"/>
      <c r="F18" s="338"/>
      <c r="G18" s="338"/>
      <c r="H18" s="339"/>
      <c r="I18" s="339"/>
      <c r="J18" s="339"/>
      <c r="K18" s="393"/>
      <c r="L18" s="393"/>
      <c r="M18" s="394"/>
    </row>
    <row r="19" spans="1:15" ht="18.75" customHeight="1" x14ac:dyDescent="0.4">
      <c r="A19" s="392"/>
      <c r="B19" s="393"/>
      <c r="C19" s="393"/>
      <c r="D19" s="40"/>
      <c r="E19" s="40"/>
      <c r="F19" s="338"/>
      <c r="G19" s="338"/>
      <c r="H19" s="339"/>
      <c r="I19" s="339"/>
      <c r="J19" s="339"/>
      <c r="K19" s="393"/>
      <c r="L19" s="393"/>
      <c r="M19" s="394"/>
    </row>
    <row r="20" spans="1:15" ht="18.75" customHeight="1" x14ac:dyDescent="0.4">
      <c r="A20" s="392"/>
      <c r="B20" s="393"/>
      <c r="C20" s="393"/>
      <c r="D20" s="40"/>
      <c r="E20" s="40"/>
      <c r="F20" s="338"/>
      <c r="G20" s="338"/>
      <c r="H20" s="339"/>
      <c r="I20" s="339"/>
      <c r="J20" s="339"/>
      <c r="K20" s="393"/>
      <c r="L20" s="393"/>
      <c r="M20" s="394"/>
    </row>
    <row r="21" spans="1:15" ht="18.75" customHeight="1" x14ac:dyDescent="0.4">
      <c r="A21" s="392"/>
      <c r="B21" s="393"/>
      <c r="C21" s="393"/>
      <c r="D21" s="40"/>
      <c r="E21" s="40"/>
      <c r="F21" s="338"/>
      <c r="G21" s="338"/>
      <c r="H21" s="339"/>
      <c r="I21" s="339"/>
      <c r="J21" s="339"/>
      <c r="K21" s="393"/>
      <c r="L21" s="393"/>
      <c r="M21" s="394"/>
      <c r="N21" s="83"/>
      <c r="O21" s="83"/>
    </row>
    <row r="22" spans="1:15" ht="18.75" customHeight="1" x14ac:dyDescent="0.4">
      <c r="A22" s="392"/>
      <c r="B22" s="393"/>
      <c r="C22" s="393"/>
      <c r="D22" s="40"/>
      <c r="E22" s="40"/>
      <c r="F22" s="338"/>
      <c r="G22" s="338"/>
      <c r="H22" s="339"/>
      <c r="I22" s="339"/>
      <c r="J22" s="339"/>
      <c r="K22" s="393"/>
      <c r="L22" s="393"/>
      <c r="M22" s="394"/>
      <c r="N22" s="83"/>
      <c r="O22" s="83"/>
    </row>
    <row r="23" spans="1:15" ht="18.75" customHeight="1" x14ac:dyDescent="0.4">
      <c r="A23" s="392"/>
      <c r="B23" s="393"/>
      <c r="C23" s="393"/>
      <c r="D23" s="40"/>
      <c r="E23" s="40"/>
      <c r="F23" s="338"/>
      <c r="G23" s="338"/>
      <c r="H23" s="339"/>
      <c r="I23" s="339"/>
      <c r="J23" s="339"/>
      <c r="K23" s="393"/>
      <c r="L23" s="393"/>
      <c r="M23" s="394"/>
      <c r="N23" s="83"/>
      <c r="O23" s="83"/>
    </row>
    <row r="24" spans="1:15" ht="18.75" customHeight="1" x14ac:dyDescent="0.4">
      <c r="A24" s="392"/>
      <c r="B24" s="393"/>
      <c r="C24" s="393"/>
      <c r="D24" s="40"/>
      <c r="E24" s="40"/>
      <c r="F24" s="338"/>
      <c r="G24" s="338"/>
      <c r="H24" s="339"/>
      <c r="I24" s="339"/>
      <c r="J24" s="339"/>
      <c r="K24" s="393"/>
      <c r="L24" s="393"/>
      <c r="M24" s="394"/>
      <c r="N24" s="83"/>
      <c r="O24" s="83"/>
    </row>
    <row r="25" spans="1:15" ht="18.75" customHeight="1" x14ac:dyDescent="0.4">
      <c r="A25" s="392"/>
      <c r="B25" s="393"/>
      <c r="C25" s="393"/>
      <c r="D25" s="40"/>
      <c r="E25" s="40"/>
      <c r="F25" s="338"/>
      <c r="G25" s="338"/>
      <c r="H25" s="339"/>
      <c r="I25" s="339"/>
      <c r="J25" s="339"/>
      <c r="K25" s="393"/>
      <c r="L25" s="393"/>
      <c r="M25" s="394"/>
      <c r="N25" s="83"/>
      <c r="O25" s="83"/>
    </row>
    <row r="26" spans="1:15" ht="18.75" customHeight="1" x14ac:dyDescent="0.4">
      <c r="A26" s="286" t="s">
        <v>54</v>
      </c>
      <c r="B26" s="287"/>
      <c r="C26" s="287"/>
      <c r="D26" s="287"/>
      <c r="E26" s="287"/>
      <c r="F26" s="287"/>
      <c r="G26" s="287"/>
      <c r="H26" s="391"/>
      <c r="I26" s="391"/>
      <c r="J26" s="391"/>
      <c r="K26" s="289"/>
      <c r="L26" s="289"/>
      <c r="M26" s="290"/>
      <c r="N26" s="83"/>
      <c r="O26" s="83"/>
    </row>
    <row r="27" spans="1:15" ht="18.75" customHeight="1" x14ac:dyDescent="0.4">
      <c r="A27" s="286" t="s">
        <v>44</v>
      </c>
      <c r="B27" s="287"/>
      <c r="C27" s="287"/>
      <c r="D27" s="287"/>
      <c r="E27" s="287"/>
      <c r="F27" s="287"/>
      <c r="G27" s="287"/>
      <c r="H27" s="391"/>
      <c r="I27" s="391"/>
      <c r="J27" s="391"/>
      <c r="K27" s="289"/>
      <c r="L27" s="289"/>
      <c r="M27" s="290"/>
      <c r="N27" s="83"/>
      <c r="O27" s="83"/>
    </row>
    <row r="28" spans="1:15" ht="18.75" customHeight="1" x14ac:dyDescent="0.4">
      <c r="A28" s="281" t="s">
        <v>46</v>
      </c>
      <c r="B28" s="282"/>
      <c r="C28" s="282"/>
      <c r="D28" s="282"/>
      <c r="E28" s="282"/>
      <c r="F28" s="282"/>
      <c r="G28" s="282"/>
      <c r="H28" s="382"/>
      <c r="I28" s="382"/>
      <c r="J28" s="382"/>
      <c r="K28" s="284"/>
      <c r="L28" s="284"/>
      <c r="M28" s="285"/>
      <c r="N28" s="83"/>
      <c r="O28" s="83"/>
    </row>
    <row r="29" spans="1:15" ht="18.75" customHeight="1" x14ac:dyDescent="0.4">
      <c r="A29" s="281" t="s">
        <v>13</v>
      </c>
      <c r="B29" s="282"/>
      <c r="C29" s="282"/>
      <c r="D29" s="282"/>
      <c r="E29" s="282"/>
      <c r="F29" s="282"/>
      <c r="G29" s="282"/>
      <c r="H29" s="382"/>
      <c r="I29" s="382"/>
      <c r="J29" s="382"/>
      <c r="K29" s="284"/>
      <c r="L29" s="284"/>
      <c r="M29" s="285"/>
    </row>
    <row r="30" spans="1:15" ht="18.75" customHeight="1" x14ac:dyDescent="0.4">
      <c r="A30" s="291" t="s">
        <v>14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3"/>
    </row>
    <row r="31" spans="1:15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79" t="str">
        <f>IF(入力用!E31="","　　年　月　日",入力用!E31)</f>
        <v>　　年　月　日</v>
      </c>
      <c r="K31" s="379"/>
      <c r="L31" s="379"/>
      <c r="M31" s="381"/>
    </row>
    <row r="32" spans="1:15" ht="18.75" customHeight="1" x14ac:dyDescent="0.4">
      <c r="A32" s="28"/>
      <c r="B32" s="29" t="s">
        <v>15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296" t="s">
        <v>16</v>
      </c>
      <c r="D33" s="296"/>
      <c r="E33" s="370"/>
      <c r="F33" s="370"/>
      <c r="G33" s="370"/>
      <c r="H33" s="370"/>
      <c r="I33" s="370"/>
      <c r="J33" s="370"/>
      <c r="K33" s="370"/>
      <c r="L33" s="370"/>
      <c r="M33" s="380"/>
    </row>
    <row r="34" spans="1:13" ht="18.75" customHeight="1" x14ac:dyDescent="0.4">
      <c r="A34" s="28"/>
      <c r="B34" s="29"/>
      <c r="C34" s="299" t="s">
        <v>88</v>
      </c>
      <c r="D34" s="299"/>
      <c r="E34" s="370"/>
      <c r="F34" s="370"/>
      <c r="G34" s="370"/>
      <c r="H34" s="370"/>
      <c r="I34" s="370"/>
      <c r="J34" s="370"/>
      <c r="K34" s="370"/>
      <c r="L34" s="370"/>
      <c r="M34" s="380"/>
    </row>
    <row r="35" spans="1:13" ht="18.75" customHeight="1" x14ac:dyDescent="0.4">
      <c r="A35" s="28"/>
      <c r="B35" s="29"/>
      <c r="C35" s="299"/>
      <c r="D35" s="299"/>
      <c r="E35" s="355"/>
      <c r="F35" s="355"/>
      <c r="G35" s="355"/>
      <c r="H35" s="370"/>
      <c r="I35" s="370"/>
      <c r="J35" s="370"/>
      <c r="K35" s="370"/>
      <c r="L35" s="370"/>
      <c r="M35" s="380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18</v>
      </c>
      <c r="F38" s="36"/>
      <c r="G38" s="36"/>
      <c r="H38" s="36"/>
      <c r="I38" s="36"/>
      <c r="J38" s="36"/>
      <c r="K38" s="36"/>
      <c r="L38" s="36"/>
      <c r="M38" s="37"/>
    </row>
    <row r="39" spans="1:13" ht="18.7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8.75" customHeight="1" x14ac:dyDescent="0.4">
      <c r="A40" s="38"/>
      <c r="B40" s="278" t="s">
        <v>19</v>
      </c>
      <c r="C40" s="278"/>
      <c r="D40" s="371"/>
      <c r="E40" s="371"/>
      <c r="F40" s="371"/>
      <c r="G40" s="371"/>
      <c r="H40" s="371"/>
      <c r="I40" s="371"/>
      <c r="J40" s="371"/>
      <c r="K40" s="371"/>
      <c r="L40" s="371"/>
    </row>
    <row r="41" spans="1:13" ht="18.75" customHeight="1" x14ac:dyDescent="0.4">
      <c r="A41" s="38"/>
      <c r="B41" s="280" t="s">
        <v>20</v>
      </c>
      <c r="C41" s="280"/>
      <c r="D41" s="371"/>
      <c r="E41" s="371"/>
      <c r="F41" s="371"/>
      <c r="G41" s="371"/>
      <c r="H41" s="371"/>
      <c r="I41" s="371"/>
      <c r="J41" s="371"/>
      <c r="K41" s="371"/>
      <c r="L41" s="371"/>
    </row>
    <row r="42" spans="1:13" ht="18.75" customHeight="1" x14ac:dyDescent="0.4">
      <c r="A42" s="276" t="s">
        <v>21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18.75" customHeight="1" thickBot="1" x14ac:dyDescent="0.45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s="50" customFormat="1" ht="9.75" x14ac:dyDescent="0.4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 ht="18.75" customHeight="1" x14ac:dyDescent="0.4">
      <c r="A45" s="16"/>
      <c r="B45" s="317" t="s">
        <v>0</v>
      </c>
      <c r="C45" s="317"/>
      <c r="D45" s="17" t="s">
        <v>187</v>
      </c>
      <c r="E45" s="355"/>
      <c r="F45" s="355"/>
      <c r="G45" s="355"/>
      <c r="H45" s="14" t="s">
        <v>184</v>
      </c>
      <c r="M45" s="18"/>
    </row>
    <row r="46" spans="1:13" ht="18.75" customHeight="1" x14ac:dyDescent="0.4">
      <c r="A46" s="16"/>
      <c r="D46" s="390"/>
      <c r="E46" s="390"/>
      <c r="F46" s="390"/>
      <c r="G46" s="390"/>
      <c r="H46" s="390"/>
      <c r="I46" s="17" t="s">
        <v>1</v>
      </c>
      <c r="J46" s="355"/>
      <c r="K46" s="355"/>
      <c r="L46" s="17" t="s">
        <v>2</v>
      </c>
      <c r="M46" s="18"/>
    </row>
    <row r="47" spans="1:13" ht="18.75" customHeight="1" x14ac:dyDescent="0.4">
      <c r="A47" s="16"/>
      <c r="E47" s="317" t="s">
        <v>3</v>
      </c>
      <c r="F47" s="317"/>
      <c r="G47" s="355"/>
      <c r="H47" s="355"/>
      <c r="I47" s="355"/>
      <c r="J47" s="355"/>
      <c r="K47" s="355"/>
      <c r="M47" s="18"/>
    </row>
    <row r="48" spans="1:13" ht="18.75" customHeight="1" x14ac:dyDescent="0.4">
      <c r="A48" s="320" t="s">
        <v>4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2"/>
    </row>
    <row r="49" spans="1:13" ht="18.75" customHeight="1" x14ac:dyDescent="0.4">
      <c r="A49" s="323" t="s">
        <v>5</v>
      </c>
      <c r="B49" s="324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9"/>
    </row>
    <row r="50" spans="1:13" ht="18.75" customHeight="1" x14ac:dyDescent="0.4">
      <c r="A50" s="19"/>
      <c r="B50" s="20"/>
      <c r="C50" s="384"/>
      <c r="D50" s="384"/>
      <c r="E50" s="384"/>
      <c r="F50" s="384"/>
      <c r="G50" s="384"/>
      <c r="H50" s="384"/>
      <c r="I50" s="384"/>
      <c r="J50" s="384"/>
      <c r="K50" s="384"/>
      <c r="L50" s="384"/>
      <c r="M50" s="385"/>
    </row>
    <row r="51" spans="1:13" ht="18.75" customHeight="1" x14ac:dyDescent="0.4">
      <c r="A51" s="19"/>
      <c r="B51" s="21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5"/>
    </row>
    <row r="52" spans="1:13" ht="18.75" customHeight="1" x14ac:dyDescent="0.4">
      <c r="A52" s="22"/>
      <c r="B52" s="23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7"/>
    </row>
    <row r="53" spans="1:13" ht="18.75" customHeight="1" x14ac:dyDescent="0.4">
      <c r="A53" s="320" t="s">
        <v>6</v>
      </c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2"/>
    </row>
    <row r="54" spans="1:13" ht="18.75" customHeight="1" x14ac:dyDescent="0.4">
      <c r="A54" s="348" t="s">
        <v>7</v>
      </c>
      <c r="B54" s="349"/>
      <c r="C54" s="350"/>
      <c r="D54" s="24" t="s">
        <v>8</v>
      </c>
      <c r="E54" s="24" t="s">
        <v>9</v>
      </c>
      <c r="F54" s="314" t="s">
        <v>10</v>
      </c>
      <c r="G54" s="314"/>
      <c r="H54" s="314" t="s">
        <v>11</v>
      </c>
      <c r="I54" s="314"/>
      <c r="J54" s="314"/>
      <c r="K54" s="351" t="s">
        <v>12</v>
      </c>
      <c r="L54" s="349"/>
      <c r="M54" s="352"/>
    </row>
    <row r="55" spans="1:13" ht="18.75" customHeight="1" x14ac:dyDescent="0.4">
      <c r="A55" s="320"/>
      <c r="B55" s="321"/>
      <c r="C55" s="383"/>
      <c r="D55" s="40"/>
      <c r="E55" s="40"/>
      <c r="F55" s="338"/>
      <c r="G55" s="338"/>
      <c r="H55" s="339"/>
      <c r="I55" s="339"/>
      <c r="J55" s="339"/>
      <c r="K55" s="340"/>
      <c r="L55" s="336"/>
      <c r="M55" s="341"/>
    </row>
    <row r="56" spans="1:13" ht="18.75" customHeight="1" x14ac:dyDescent="0.4">
      <c r="A56" s="320"/>
      <c r="B56" s="321"/>
      <c r="C56" s="383"/>
      <c r="D56" s="40"/>
      <c r="E56" s="40"/>
      <c r="F56" s="338"/>
      <c r="G56" s="338"/>
      <c r="H56" s="339"/>
      <c r="I56" s="339"/>
      <c r="J56" s="339"/>
      <c r="K56" s="340"/>
      <c r="L56" s="336"/>
      <c r="M56" s="341"/>
    </row>
    <row r="57" spans="1:13" ht="18.75" customHeight="1" x14ac:dyDescent="0.4">
      <c r="A57" s="335"/>
      <c r="B57" s="336"/>
      <c r="C57" s="337"/>
      <c r="D57" s="40"/>
      <c r="E57" s="40"/>
      <c r="F57" s="338"/>
      <c r="G57" s="338"/>
      <c r="H57" s="339"/>
      <c r="I57" s="339"/>
      <c r="J57" s="339"/>
      <c r="K57" s="340"/>
      <c r="L57" s="336"/>
      <c r="M57" s="341"/>
    </row>
    <row r="58" spans="1:13" ht="18.75" customHeight="1" x14ac:dyDescent="0.4">
      <c r="A58" s="335"/>
      <c r="B58" s="336"/>
      <c r="C58" s="337"/>
      <c r="D58" s="40"/>
      <c r="E58" s="40"/>
      <c r="F58" s="338"/>
      <c r="G58" s="338"/>
      <c r="H58" s="339"/>
      <c r="I58" s="339"/>
      <c r="J58" s="339"/>
      <c r="K58" s="340"/>
      <c r="L58" s="336"/>
      <c r="M58" s="341"/>
    </row>
    <row r="59" spans="1:13" ht="18.75" customHeight="1" x14ac:dyDescent="0.4">
      <c r="A59" s="335"/>
      <c r="B59" s="336"/>
      <c r="C59" s="337"/>
      <c r="D59" s="40"/>
      <c r="E59" s="40"/>
      <c r="F59" s="338"/>
      <c r="G59" s="338"/>
      <c r="H59" s="339"/>
      <c r="I59" s="339"/>
      <c r="J59" s="339"/>
      <c r="K59" s="340"/>
      <c r="L59" s="336"/>
      <c r="M59" s="341"/>
    </row>
    <row r="60" spans="1:13" ht="18.75" customHeight="1" x14ac:dyDescent="0.4">
      <c r="A60" s="335"/>
      <c r="B60" s="336"/>
      <c r="C60" s="337"/>
      <c r="D60" s="40"/>
      <c r="E60" s="40"/>
      <c r="F60" s="338"/>
      <c r="G60" s="338"/>
      <c r="H60" s="339"/>
      <c r="I60" s="339"/>
      <c r="J60" s="339"/>
      <c r="K60" s="340"/>
      <c r="L60" s="336"/>
      <c r="M60" s="341"/>
    </row>
    <row r="61" spans="1:13" ht="18.75" customHeight="1" x14ac:dyDescent="0.4">
      <c r="A61" s="335"/>
      <c r="B61" s="336"/>
      <c r="C61" s="337"/>
      <c r="D61" s="27"/>
      <c r="E61" s="27"/>
      <c r="F61" s="338"/>
      <c r="G61" s="338"/>
      <c r="H61" s="339"/>
      <c r="I61" s="339"/>
      <c r="J61" s="339"/>
      <c r="K61" s="340"/>
      <c r="L61" s="336"/>
      <c r="M61" s="341"/>
    </row>
    <row r="62" spans="1:13" ht="18.75" customHeight="1" x14ac:dyDescent="0.4">
      <c r="A62" s="335"/>
      <c r="B62" s="336"/>
      <c r="C62" s="337"/>
      <c r="D62" s="27"/>
      <c r="E62" s="27"/>
      <c r="F62" s="338"/>
      <c r="G62" s="338"/>
      <c r="H62" s="339"/>
      <c r="I62" s="339"/>
      <c r="J62" s="339"/>
      <c r="K62" s="340"/>
      <c r="L62" s="336"/>
      <c r="M62" s="341"/>
    </row>
    <row r="63" spans="1:13" ht="18.75" customHeight="1" x14ac:dyDescent="0.4">
      <c r="A63" s="327" t="s">
        <v>46</v>
      </c>
      <c r="B63" s="328"/>
      <c r="C63" s="328"/>
      <c r="D63" s="328"/>
      <c r="E63" s="328"/>
      <c r="F63" s="328"/>
      <c r="G63" s="328"/>
      <c r="H63" s="382"/>
      <c r="I63" s="382"/>
      <c r="J63" s="382"/>
      <c r="K63" s="330"/>
      <c r="L63" s="331"/>
      <c r="M63" s="332"/>
    </row>
    <row r="64" spans="1:13" ht="18.75" customHeight="1" x14ac:dyDescent="0.4">
      <c r="A64" s="327" t="s">
        <v>13</v>
      </c>
      <c r="B64" s="328"/>
      <c r="C64" s="328"/>
      <c r="D64" s="328"/>
      <c r="E64" s="328"/>
      <c r="F64" s="328"/>
      <c r="G64" s="328"/>
      <c r="H64" s="382"/>
      <c r="I64" s="382"/>
      <c r="J64" s="382"/>
      <c r="K64" s="330"/>
      <c r="L64" s="331"/>
      <c r="M64" s="332"/>
    </row>
    <row r="65" spans="1:13" ht="18.75" customHeight="1" x14ac:dyDescent="0.4">
      <c r="A65" s="291" t="s">
        <v>22</v>
      </c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3"/>
    </row>
    <row r="66" spans="1:13" ht="18.75" customHeight="1" x14ac:dyDescent="0.4">
      <c r="A66" s="16"/>
      <c r="D66" s="17"/>
      <c r="E66" s="17"/>
      <c r="H66" s="41"/>
      <c r="I66" s="41"/>
      <c r="J66" s="333" t="s">
        <v>86</v>
      </c>
      <c r="K66" s="333"/>
      <c r="L66" s="333"/>
      <c r="M66" s="334"/>
    </row>
    <row r="67" spans="1:13" s="99" customFormat="1" ht="12.75" x14ac:dyDescent="0.4">
      <c r="A67" s="100"/>
      <c r="B67" s="101"/>
      <c r="C67" s="296" t="s">
        <v>23</v>
      </c>
      <c r="D67" s="296"/>
      <c r="E67" s="296"/>
      <c r="F67" s="296"/>
      <c r="G67" s="101"/>
      <c r="H67" s="101"/>
      <c r="I67" s="101"/>
      <c r="J67" s="101"/>
      <c r="K67" s="101"/>
      <c r="L67" s="101"/>
      <c r="M67" s="105"/>
    </row>
    <row r="68" spans="1:13" s="99" customFormat="1" ht="12.75" x14ac:dyDescent="0.4">
      <c r="A68" s="106"/>
      <c r="B68" s="107"/>
      <c r="C68" s="311"/>
      <c r="D68" s="311"/>
      <c r="E68" s="311"/>
      <c r="F68" s="311"/>
      <c r="G68" s="107"/>
      <c r="H68" s="107"/>
      <c r="I68" s="107"/>
      <c r="J68" s="107"/>
      <c r="K68" s="107"/>
      <c r="L68" s="107"/>
      <c r="M68" s="108"/>
    </row>
    <row r="69" spans="1:13" ht="18.75" customHeight="1" x14ac:dyDescent="0.4">
      <c r="A69" s="291" t="s">
        <v>24</v>
      </c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3"/>
    </row>
    <row r="70" spans="1:13" ht="18.75" customHeight="1" x14ac:dyDescent="0.4">
      <c r="A70" s="28"/>
      <c r="B70" s="29"/>
      <c r="C70" s="29"/>
      <c r="D70" s="29"/>
      <c r="E70" s="29"/>
      <c r="F70" s="29"/>
      <c r="G70" s="29"/>
      <c r="H70" s="29"/>
      <c r="I70" s="29"/>
      <c r="J70" s="379" t="str">
        <f>IF(入力用!E32="","　　年　月　日",入力用!E32)</f>
        <v>　　年　月　日</v>
      </c>
      <c r="K70" s="379"/>
      <c r="L70" s="379"/>
      <c r="M70" s="381"/>
    </row>
    <row r="71" spans="1:13" ht="18.75" customHeight="1" x14ac:dyDescent="0.4">
      <c r="A71" s="28"/>
      <c r="B71" s="29" t="s">
        <v>15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</row>
    <row r="72" spans="1:13" ht="18.75" customHeight="1" x14ac:dyDescent="0.4">
      <c r="A72" s="28"/>
      <c r="B72" s="29"/>
      <c r="C72" s="296" t="s">
        <v>16</v>
      </c>
      <c r="D72" s="296"/>
      <c r="E72" s="370"/>
      <c r="F72" s="370"/>
      <c r="G72" s="370"/>
      <c r="H72" s="370"/>
      <c r="I72" s="370"/>
      <c r="J72" s="370"/>
      <c r="K72" s="370"/>
      <c r="L72" s="370"/>
      <c r="M72" s="380"/>
    </row>
    <row r="73" spans="1:13" ht="18.75" customHeight="1" x14ac:dyDescent="0.4">
      <c r="A73" s="28"/>
      <c r="B73" s="29"/>
      <c r="C73" s="299" t="s">
        <v>88</v>
      </c>
      <c r="D73" s="299"/>
      <c r="E73" s="370"/>
      <c r="F73" s="370"/>
      <c r="G73" s="370"/>
      <c r="H73" s="370"/>
      <c r="I73" s="370"/>
      <c r="J73" s="370"/>
      <c r="K73" s="370"/>
      <c r="L73" s="370"/>
      <c r="M73" s="380"/>
    </row>
    <row r="74" spans="1:13" ht="18.75" customHeight="1" x14ac:dyDescent="0.4">
      <c r="A74" s="28"/>
      <c r="B74" s="29"/>
      <c r="C74" s="299"/>
      <c r="D74" s="299"/>
      <c r="E74" s="355"/>
      <c r="F74" s="355"/>
      <c r="G74" s="355"/>
      <c r="H74" s="370"/>
      <c r="I74" s="370"/>
      <c r="J74" s="370"/>
      <c r="K74" s="370"/>
      <c r="L74" s="370"/>
      <c r="M74" s="380"/>
    </row>
    <row r="75" spans="1:13" ht="9.9499999999999993" customHeight="1" x14ac:dyDescent="0.4">
      <c r="A75" s="28"/>
      <c r="B75" s="29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8.75" customHeight="1" x14ac:dyDescent="0.4">
      <c r="A76" s="28" t="s">
        <v>17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</row>
    <row r="77" spans="1:13" ht="18.75" customHeight="1" x14ac:dyDescent="0.4">
      <c r="A77" s="28"/>
      <c r="B77" s="29"/>
      <c r="C77" s="29"/>
      <c r="D77" s="29"/>
      <c r="E77" s="29" t="s">
        <v>18</v>
      </c>
      <c r="F77" s="29"/>
      <c r="G77" s="29"/>
      <c r="H77" s="29"/>
      <c r="I77" s="29"/>
      <c r="J77" s="29"/>
      <c r="K77" s="29"/>
      <c r="L77" s="29"/>
      <c r="M77" s="30"/>
    </row>
    <row r="78" spans="1:13" s="50" customFormat="1" ht="10.5" thickBot="1" x14ac:dyDescent="0.45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</row>
    <row r="79" spans="1:13" ht="18.7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8.75" customHeight="1" x14ac:dyDescent="0.4">
      <c r="B80" s="278" t="s">
        <v>19</v>
      </c>
      <c r="C80" s="278"/>
      <c r="D80" s="371"/>
      <c r="E80" s="371"/>
      <c r="F80" s="371"/>
      <c r="G80" s="371"/>
      <c r="H80" s="371"/>
      <c r="I80" s="371"/>
      <c r="J80" s="371"/>
      <c r="K80" s="371"/>
      <c r="L80" s="371"/>
    </row>
    <row r="81" spans="1:13" ht="18.75" customHeight="1" x14ac:dyDescent="0.4">
      <c r="B81" s="280" t="s">
        <v>20</v>
      </c>
      <c r="C81" s="280"/>
      <c r="D81" s="371"/>
      <c r="E81" s="371"/>
      <c r="F81" s="371"/>
      <c r="G81" s="371"/>
      <c r="H81" s="371"/>
      <c r="I81" s="371"/>
      <c r="J81" s="371"/>
      <c r="K81" s="371"/>
      <c r="L81" s="371"/>
    </row>
    <row r="82" spans="1:13" ht="18.75" customHeight="1" x14ac:dyDescent="0.4">
      <c r="A82" s="353" t="s">
        <v>25</v>
      </c>
      <c r="B82" s="353"/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</row>
    <row r="83" spans="1:13" ht="18.75" customHeight="1" x14ac:dyDescent="0.4">
      <c r="A83" s="353"/>
      <c r="B83" s="353"/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</row>
    <row r="84" spans="1:13" ht="18.75" customHeight="1" x14ac:dyDescent="0.4">
      <c r="A84" s="353"/>
      <c r="B84" s="353"/>
      <c r="C84" s="353"/>
      <c r="D84" s="353"/>
      <c r="E84" s="353"/>
      <c r="F84" s="353"/>
      <c r="G84" s="353"/>
      <c r="H84" s="353"/>
      <c r="I84" s="353"/>
      <c r="J84" s="353"/>
      <c r="K84" s="353"/>
      <c r="L84" s="353"/>
      <c r="M84" s="353"/>
    </row>
    <row r="85" spans="1:13" ht="18.7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379" t="str">
        <f>IF(入力用!E33="","　　年　月　日",入力用!E33)</f>
        <v>　　年　月　日</v>
      </c>
      <c r="K85" s="379"/>
      <c r="L85" s="379"/>
      <c r="M85" s="379"/>
    </row>
    <row r="86" spans="1:13" ht="18.7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31"/>
      <c r="K86" s="31"/>
      <c r="L86" s="31"/>
      <c r="M86" s="31"/>
    </row>
    <row r="87" spans="1:13" ht="18.75" customHeight="1" x14ac:dyDescent="0.4">
      <c r="A87" s="29" t="s">
        <v>17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8.75" customHeight="1" x14ac:dyDescent="0.4">
      <c r="A88" s="29"/>
      <c r="B88" s="29"/>
      <c r="C88" s="29"/>
      <c r="D88" s="29"/>
      <c r="E88" s="29" t="s">
        <v>18</v>
      </c>
      <c r="F88" s="29"/>
      <c r="G88" s="29"/>
      <c r="H88" s="29"/>
      <c r="I88" s="29"/>
      <c r="J88" s="29"/>
      <c r="K88" s="29"/>
      <c r="L88" s="29"/>
      <c r="M88" s="29"/>
    </row>
    <row r="89" spans="1:13" ht="18.7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8.75" customHeight="1" x14ac:dyDescent="0.4">
      <c r="A90" s="29"/>
      <c r="C90" s="29"/>
      <c r="D90" s="29"/>
      <c r="F90" s="296" t="s">
        <v>26</v>
      </c>
      <c r="G90" s="296"/>
      <c r="H90" s="29"/>
      <c r="I90" s="29"/>
      <c r="J90" s="29"/>
      <c r="K90" s="29"/>
      <c r="L90" s="29"/>
      <c r="M90" s="29"/>
    </row>
    <row r="91" spans="1:13" ht="18.75" customHeight="1" x14ac:dyDescent="0.4">
      <c r="A91" s="29"/>
      <c r="B91" s="29"/>
      <c r="F91" s="296" t="s">
        <v>16</v>
      </c>
      <c r="G91" s="296"/>
      <c r="H91" s="370"/>
      <c r="I91" s="370"/>
      <c r="J91" s="370"/>
      <c r="K91" s="370"/>
      <c r="L91" s="370"/>
      <c r="M91" s="370"/>
    </row>
    <row r="92" spans="1:13" ht="18.75" customHeight="1" x14ac:dyDescent="0.4">
      <c r="A92" s="29"/>
      <c r="B92" s="29"/>
      <c r="F92" s="299" t="s">
        <v>112</v>
      </c>
      <c r="G92" s="299"/>
      <c r="H92" s="370"/>
      <c r="I92" s="370"/>
      <c r="J92" s="370"/>
      <c r="K92" s="370"/>
      <c r="L92" s="370"/>
      <c r="M92" s="370"/>
    </row>
    <row r="93" spans="1:13" ht="18.75" customHeight="1" x14ac:dyDescent="0.4">
      <c r="A93" s="29"/>
      <c r="B93" s="29"/>
      <c r="F93" s="355" t="s">
        <v>27</v>
      </c>
      <c r="G93" s="355"/>
      <c r="H93" s="377"/>
      <c r="I93" s="377"/>
      <c r="J93" s="377"/>
      <c r="K93" s="377"/>
      <c r="L93" s="377"/>
      <c r="M93" s="377"/>
    </row>
    <row r="94" spans="1:13" ht="18.75" customHeight="1" x14ac:dyDescent="0.4">
      <c r="A94" s="29"/>
      <c r="B94" s="29"/>
      <c r="F94" s="357" t="s">
        <v>28</v>
      </c>
      <c r="G94" s="357"/>
      <c r="H94" s="378"/>
      <c r="I94" s="378"/>
      <c r="J94" s="378"/>
      <c r="K94" s="378"/>
      <c r="L94" s="378"/>
      <c r="M94" s="378"/>
    </row>
    <row r="95" spans="1:13" s="99" customFormat="1" ht="12.75" x14ac:dyDescent="0.4">
      <c r="A95" s="101"/>
      <c r="B95" s="101"/>
      <c r="C95" s="101"/>
      <c r="D95" s="101"/>
      <c r="E95" s="101"/>
      <c r="F95" s="127"/>
      <c r="G95" s="127"/>
      <c r="H95" s="101"/>
      <c r="I95" s="101"/>
      <c r="J95" s="101"/>
      <c r="K95" s="101"/>
      <c r="L95" s="101"/>
      <c r="M95" s="127"/>
    </row>
    <row r="96" spans="1:13" s="99" customFormat="1" ht="12.75" x14ac:dyDescent="0.4">
      <c r="A96" s="101"/>
      <c r="B96" s="101"/>
      <c r="C96" s="101"/>
      <c r="D96" s="101"/>
      <c r="E96" s="101"/>
      <c r="F96" s="127"/>
      <c r="G96" s="127"/>
      <c r="H96" s="101"/>
      <c r="I96" s="101"/>
      <c r="J96" s="101"/>
      <c r="K96" s="101"/>
      <c r="L96" s="101"/>
      <c r="M96" s="127"/>
    </row>
    <row r="97" spans="1:13" ht="18.75" customHeight="1" x14ac:dyDescent="0.4">
      <c r="B97" s="29" t="s">
        <v>29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s="99" customFormat="1" ht="12.75" x14ac:dyDescent="0.4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 ht="18.75" customHeight="1" thickBot="1" x14ac:dyDescent="0.45">
      <c r="A99" s="317" t="s">
        <v>30</v>
      </c>
      <c r="B99" s="317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</row>
    <row r="100" spans="1:13" ht="15" customHeight="1" x14ac:dyDescent="0.4">
      <c r="C100" s="359" t="s">
        <v>31</v>
      </c>
      <c r="D100" s="42" t="s">
        <v>32</v>
      </c>
      <c r="E100" s="43" t="s">
        <v>33</v>
      </c>
      <c r="F100" s="43" t="s">
        <v>34</v>
      </c>
      <c r="G100" s="43" t="s">
        <v>35</v>
      </c>
      <c r="H100" s="43" t="s">
        <v>32</v>
      </c>
      <c r="I100" s="43" t="s">
        <v>33</v>
      </c>
      <c r="J100" s="43" t="s">
        <v>34</v>
      </c>
      <c r="K100" s="44" t="s">
        <v>111</v>
      </c>
    </row>
    <row r="101" spans="1:13" ht="30" customHeight="1" thickBot="1" x14ac:dyDescent="0.45">
      <c r="C101" s="360"/>
      <c r="D101" s="76"/>
      <c r="E101" s="77"/>
      <c r="F101" s="77"/>
      <c r="G101" s="77"/>
      <c r="H101" s="77"/>
      <c r="I101" s="77"/>
      <c r="J101" s="77"/>
      <c r="K101" s="78"/>
    </row>
    <row r="102" spans="1:13" s="50" customFormat="1" ht="9.75" x14ac:dyDescent="0.4">
      <c r="A102" s="4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8"/>
      <c r="M102" s="48"/>
    </row>
    <row r="103" spans="1:13" ht="18.75" customHeight="1" x14ac:dyDescent="0.4">
      <c r="F103" s="51" t="s">
        <v>36</v>
      </c>
      <c r="G103" s="53" t="s">
        <v>100</v>
      </c>
      <c r="H103" s="53"/>
      <c r="I103" s="55" t="s">
        <v>101</v>
      </c>
      <c r="J103" s="375"/>
      <c r="K103" s="375"/>
    </row>
    <row r="104" spans="1:13" ht="18.75" customHeight="1" x14ac:dyDescent="0.4">
      <c r="G104" s="53"/>
      <c r="H104" s="53"/>
      <c r="I104" s="55" t="s">
        <v>43</v>
      </c>
      <c r="J104" s="375"/>
      <c r="K104" s="375"/>
    </row>
    <row r="105" spans="1:13" ht="18.75" customHeight="1" x14ac:dyDescent="0.4">
      <c r="F105" s="23"/>
      <c r="G105" s="56" t="s">
        <v>52</v>
      </c>
      <c r="H105" s="56"/>
      <c r="I105" s="57" t="s">
        <v>53</v>
      </c>
      <c r="J105" s="376"/>
      <c r="K105" s="376"/>
    </row>
    <row r="106" spans="1:13" ht="18.75" customHeight="1" x14ac:dyDescent="0.4">
      <c r="G106" s="17"/>
      <c r="H106" s="58"/>
      <c r="I106" s="41"/>
      <c r="J106" s="41"/>
      <c r="K106" s="41"/>
    </row>
    <row r="107" spans="1:13" ht="18.75" customHeight="1" x14ac:dyDescent="0.4">
      <c r="B107" s="29" t="s">
        <v>37</v>
      </c>
      <c r="G107" s="17"/>
      <c r="H107" s="58"/>
      <c r="I107" s="41"/>
      <c r="J107" s="41"/>
      <c r="K107" s="41"/>
    </row>
    <row r="108" spans="1:13" ht="18.75" customHeight="1" x14ac:dyDescent="0.4">
      <c r="G108" s="17"/>
      <c r="H108" s="58"/>
      <c r="I108" s="41"/>
      <c r="J108" s="41"/>
      <c r="K108" s="41"/>
    </row>
    <row r="109" spans="1:13" ht="18.75" customHeight="1" x14ac:dyDescent="0.4">
      <c r="B109" s="14" t="s">
        <v>47</v>
      </c>
      <c r="E109" s="17" t="s">
        <v>187</v>
      </c>
      <c r="F109" s="355"/>
      <c r="G109" s="355"/>
      <c r="H109" s="355"/>
      <c r="I109" s="14" t="s">
        <v>184</v>
      </c>
    </row>
    <row r="110" spans="1:13" ht="18.75" customHeight="1" x14ac:dyDescent="0.4">
      <c r="E110" s="372"/>
      <c r="F110" s="372"/>
      <c r="G110" s="372"/>
      <c r="H110" s="372"/>
      <c r="I110" s="17" t="s">
        <v>1</v>
      </c>
      <c r="J110" s="355"/>
      <c r="K110" s="355"/>
      <c r="L110" s="17" t="s">
        <v>2</v>
      </c>
    </row>
    <row r="111" spans="1:13" ht="18.75" customHeight="1" x14ac:dyDescent="0.4">
      <c r="B111" s="14" t="s">
        <v>48</v>
      </c>
      <c r="E111" s="370"/>
      <c r="F111" s="370"/>
      <c r="G111" s="370"/>
      <c r="H111" s="370"/>
      <c r="I111" s="370"/>
      <c r="J111" s="370"/>
      <c r="K111" s="370"/>
      <c r="L111" s="370"/>
      <c r="M111" s="370"/>
    </row>
    <row r="112" spans="1:13" ht="18.75" customHeight="1" x14ac:dyDescent="0.4"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ht="18.75" customHeight="1" x14ac:dyDescent="0.4">
      <c r="B113" s="59" t="s">
        <v>42</v>
      </c>
      <c r="C113" s="59"/>
      <c r="D113" s="60"/>
      <c r="E113" s="373" t="str">
        <f>IF(入力用!E32="","　　年　月　日",入力用!E32)</f>
        <v>　　年　月　日</v>
      </c>
      <c r="F113" s="373"/>
      <c r="G113" s="373"/>
      <c r="H113" s="373"/>
      <c r="I113" s="33"/>
      <c r="J113" s="33"/>
      <c r="K113" s="33"/>
      <c r="L113" s="33"/>
      <c r="M113" s="33"/>
    </row>
    <row r="114" spans="1:13" s="63" customFormat="1" ht="18.75" customHeight="1" x14ac:dyDescent="0.4">
      <c r="A114" s="61"/>
      <c r="B114" s="61"/>
      <c r="C114" s="61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ht="18.75" customHeight="1" x14ac:dyDescent="0.4">
      <c r="B115" s="59" t="s">
        <v>57</v>
      </c>
      <c r="E115" s="374" t="s">
        <v>102</v>
      </c>
      <c r="F115" s="374"/>
      <c r="G115" s="374"/>
      <c r="H115" s="374" t="s">
        <v>103</v>
      </c>
      <c r="I115" s="374"/>
      <c r="J115" s="374"/>
    </row>
    <row r="116" spans="1:13" ht="18.75" customHeight="1" x14ac:dyDescent="0.4">
      <c r="E116" s="14" t="s">
        <v>104</v>
      </c>
      <c r="F116" s="60"/>
      <c r="G116" s="64" t="s">
        <v>38</v>
      </c>
      <c r="H116" s="355"/>
      <c r="I116" s="355"/>
      <c r="K116" s="14" t="s">
        <v>39</v>
      </c>
    </row>
    <row r="117" spans="1:13" ht="18.75" customHeight="1" x14ac:dyDescent="0.35">
      <c r="C117" s="362" t="s">
        <v>45</v>
      </c>
      <c r="D117" s="362"/>
      <c r="E117" s="369"/>
      <c r="F117" s="369"/>
      <c r="G117" s="369"/>
      <c r="H117" s="369"/>
      <c r="I117" s="369"/>
      <c r="J117" s="369"/>
      <c r="K117" s="369"/>
      <c r="L117" s="369"/>
      <c r="M117" s="369"/>
    </row>
    <row r="118" spans="1:13" ht="18.75" customHeight="1" x14ac:dyDescent="0.4">
      <c r="C118" s="317" t="s">
        <v>41</v>
      </c>
      <c r="D118" s="317"/>
      <c r="E118" s="370"/>
      <c r="F118" s="370"/>
      <c r="G118" s="370"/>
      <c r="H118" s="370"/>
      <c r="I118" s="370"/>
      <c r="J118" s="370"/>
      <c r="K118" s="370"/>
      <c r="L118" s="370"/>
      <c r="M118" s="370"/>
    </row>
    <row r="119" spans="1:13" s="99" customFormat="1" ht="12.75" x14ac:dyDescent="0.4">
      <c r="A119" s="101"/>
      <c r="B119" s="101"/>
      <c r="C119" s="101"/>
      <c r="D119" s="127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s="63" customFormat="1" ht="18.75" customHeight="1" x14ac:dyDescent="0.4">
      <c r="A120" s="61"/>
      <c r="B120" s="278" t="s">
        <v>19</v>
      </c>
      <c r="C120" s="278"/>
      <c r="D120" s="371"/>
      <c r="E120" s="371"/>
      <c r="F120" s="371"/>
      <c r="G120" s="371"/>
      <c r="H120" s="371"/>
      <c r="I120" s="371"/>
      <c r="J120" s="371"/>
      <c r="K120" s="371"/>
      <c r="L120" s="371"/>
      <c r="M120" s="65"/>
    </row>
    <row r="121" spans="1:13" s="63" customFormat="1" ht="18.75" customHeight="1" x14ac:dyDescent="0.4">
      <c r="A121" s="61"/>
      <c r="B121" s="280" t="s">
        <v>20</v>
      </c>
      <c r="C121" s="280"/>
      <c r="D121" s="368"/>
      <c r="E121" s="368"/>
      <c r="F121" s="368"/>
      <c r="G121" s="368"/>
      <c r="H121" s="368"/>
      <c r="I121" s="368"/>
      <c r="J121" s="368"/>
      <c r="K121" s="368"/>
      <c r="L121" s="368"/>
      <c r="M121" s="39"/>
    </row>
  </sheetData>
  <sheetProtection sheet="1" objects="1" scenarios="1"/>
  <mergeCells count="193">
    <mergeCell ref="A1:M2"/>
    <mergeCell ref="B4:C4"/>
    <mergeCell ref="E4:G4"/>
    <mergeCell ref="D5:H5"/>
    <mergeCell ref="J5:K5"/>
    <mergeCell ref="C10:M10"/>
    <mergeCell ref="C11:M11"/>
    <mergeCell ref="A12:M12"/>
    <mergeCell ref="A13:C13"/>
    <mergeCell ref="F13:G13"/>
    <mergeCell ref="H13:J13"/>
    <mergeCell ref="K13:M13"/>
    <mergeCell ref="E6:F6"/>
    <mergeCell ref="G6:J6"/>
    <mergeCell ref="A7:M7"/>
    <mergeCell ref="A8:B8"/>
    <mergeCell ref="C8:M8"/>
    <mergeCell ref="C9:M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24:C24"/>
    <mergeCell ref="F24:G24"/>
    <mergeCell ref="H24:J24"/>
    <mergeCell ref="K24:M24"/>
    <mergeCell ref="A25:C25"/>
    <mergeCell ref="F25:G25"/>
    <mergeCell ref="H25:J25"/>
    <mergeCell ref="K25:M25"/>
    <mergeCell ref="A22:C22"/>
    <mergeCell ref="F22:G22"/>
    <mergeCell ref="H22:J22"/>
    <mergeCell ref="K22:M22"/>
    <mergeCell ref="A23:C23"/>
    <mergeCell ref="F23:G23"/>
    <mergeCell ref="H23:J23"/>
    <mergeCell ref="K23:M23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K27:M27"/>
    <mergeCell ref="B40:C40"/>
    <mergeCell ref="D40:L40"/>
    <mergeCell ref="B41:C41"/>
    <mergeCell ref="D41:L41"/>
    <mergeCell ref="A30:M30"/>
    <mergeCell ref="J31:M31"/>
    <mergeCell ref="C33:D33"/>
    <mergeCell ref="E33:M33"/>
    <mergeCell ref="C34:D35"/>
    <mergeCell ref="E34:M34"/>
    <mergeCell ref="E35:G35"/>
    <mergeCell ref="H35:M35"/>
    <mergeCell ref="E47:F47"/>
    <mergeCell ref="G47:K47"/>
    <mergeCell ref="A48:M48"/>
    <mergeCell ref="A49:B49"/>
    <mergeCell ref="C49:M49"/>
    <mergeCell ref="C50:M50"/>
    <mergeCell ref="A42:M43"/>
    <mergeCell ref="B45:C45"/>
    <mergeCell ref="E45:G45"/>
    <mergeCell ref="D46:H46"/>
    <mergeCell ref="J46:K46"/>
    <mergeCell ref="A55:C55"/>
    <mergeCell ref="F55:G55"/>
    <mergeCell ref="H55:J55"/>
    <mergeCell ref="K55:M55"/>
    <mergeCell ref="A56:C56"/>
    <mergeCell ref="F56:G56"/>
    <mergeCell ref="H56:J56"/>
    <mergeCell ref="K56:M56"/>
    <mergeCell ref="C51:M51"/>
    <mergeCell ref="C52:M52"/>
    <mergeCell ref="A53:M53"/>
    <mergeCell ref="A54:C54"/>
    <mergeCell ref="F54:G54"/>
    <mergeCell ref="H54:J54"/>
    <mergeCell ref="K54:M54"/>
    <mergeCell ref="A59:C59"/>
    <mergeCell ref="F59:G59"/>
    <mergeCell ref="H59:J59"/>
    <mergeCell ref="K59:M59"/>
    <mergeCell ref="A60:C60"/>
    <mergeCell ref="F60:G60"/>
    <mergeCell ref="H60:J60"/>
    <mergeCell ref="K60:M60"/>
    <mergeCell ref="A57:C57"/>
    <mergeCell ref="F57:G57"/>
    <mergeCell ref="H57:J57"/>
    <mergeCell ref="K57:M57"/>
    <mergeCell ref="A58:C58"/>
    <mergeCell ref="F58:G58"/>
    <mergeCell ref="H58:J58"/>
    <mergeCell ref="K58:M58"/>
    <mergeCell ref="A63:G63"/>
    <mergeCell ref="H63:J63"/>
    <mergeCell ref="K63:M63"/>
    <mergeCell ref="A64:G64"/>
    <mergeCell ref="H64:J64"/>
    <mergeCell ref="K64:M64"/>
    <mergeCell ref="A61:C61"/>
    <mergeCell ref="F61:G61"/>
    <mergeCell ref="H61:J61"/>
    <mergeCell ref="K61:M61"/>
    <mergeCell ref="A62:C62"/>
    <mergeCell ref="F62:G62"/>
    <mergeCell ref="H62:J62"/>
    <mergeCell ref="K62:M62"/>
    <mergeCell ref="C73:D74"/>
    <mergeCell ref="E73:M73"/>
    <mergeCell ref="E74:G74"/>
    <mergeCell ref="H74:M74"/>
    <mergeCell ref="B80:C80"/>
    <mergeCell ref="D80:L80"/>
    <mergeCell ref="A65:M65"/>
    <mergeCell ref="J66:M66"/>
    <mergeCell ref="C67:F68"/>
    <mergeCell ref="A69:M69"/>
    <mergeCell ref="J70:M70"/>
    <mergeCell ref="C72:D72"/>
    <mergeCell ref="E72:M72"/>
    <mergeCell ref="F92:G92"/>
    <mergeCell ref="H92:M92"/>
    <mergeCell ref="F93:G93"/>
    <mergeCell ref="H93:M93"/>
    <mergeCell ref="F94:G94"/>
    <mergeCell ref="H94:M94"/>
    <mergeCell ref="B81:C81"/>
    <mergeCell ref="D81:L81"/>
    <mergeCell ref="A82:M84"/>
    <mergeCell ref="J85:M85"/>
    <mergeCell ref="F90:G90"/>
    <mergeCell ref="F91:G91"/>
    <mergeCell ref="H91:M91"/>
    <mergeCell ref="E110:H110"/>
    <mergeCell ref="J110:K110"/>
    <mergeCell ref="E111:M111"/>
    <mergeCell ref="E113:H113"/>
    <mergeCell ref="E115:G115"/>
    <mergeCell ref="H115:J115"/>
    <mergeCell ref="A99:M99"/>
    <mergeCell ref="C100:C101"/>
    <mergeCell ref="J103:K103"/>
    <mergeCell ref="J104:K104"/>
    <mergeCell ref="J105:K105"/>
    <mergeCell ref="F109:H109"/>
    <mergeCell ref="B121:C121"/>
    <mergeCell ref="D121:L121"/>
    <mergeCell ref="H116:I116"/>
    <mergeCell ref="C117:D117"/>
    <mergeCell ref="E117:M117"/>
    <mergeCell ref="C118:D118"/>
    <mergeCell ref="E118:M118"/>
    <mergeCell ref="B120:C120"/>
    <mergeCell ref="D120:L120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  <rowBreaks count="2" manualBreakCount="2">
    <brk id="41" max="12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必ずお読みください</vt:lpstr>
      <vt:lpstr>入力例</vt:lpstr>
      <vt:lpstr>入力用</vt:lpstr>
      <vt:lpstr>①見積書</vt:lpstr>
      <vt:lpstr>②完了届</vt:lpstr>
      <vt:lpstr>③請求書</vt:lpstr>
      <vt:lpstr>手書用</vt:lpstr>
      <vt:lpstr>①見積書!Print_Area</vt:lpstr>
      <vt:lpstr>②完了届!Print_Area</vt:lpstr>
      <vt:lpstr>③請求書!Print_Area</vt:lpstr>
      <vt:lpstr>手書用!Print_Area</vt:lpstr>
      <vt:lpstr>入力例!入力セル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(一財)岩手県建築住宅センター</dc:creator>
  <cp:lastModifiedBy>y-katsumata</cp:lastModifiedBy>
  <cp:lastPrinted>2024-08-08T01:15:55Z</cp:lastPrinted>
  <dcterms:created xsi:type="dcterms:W3CDTF">2023-04-04T03:16:28Z</dcterms:created>
  <dcterms:modified xsi:type="dcterms:W3CDTF">2024-08-08T03:49:31Z</dcterms:modified>
</cp:coreProperties>
</file>